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78" activeTab="0"/>
  </bookViews>
  <sheets>
    <sheet name="прогноз 2023-2025г" sheetId="1" r:id="rId1"/>
  </sheets>
  <definedNames>
    <definedName name="_xlnm.Print_Titles" localSheetId="0">'прогноз 2023-2025г'!$6:$8</definedName>
    <definedName name="_xlnm.Print_Area" localSheetId="0">'прогноз 2023-2025г'!$A$1:$I$143</definedName>
  </definedNames>
  <calcPr fullCalcOnLoad="1"/>
</workbook>
</file>

<file path=xl/sharedStrings.xml><?xml version="1.0" encoding="utf-8"?>
<sst xmlns="http://schemas.openxmlformats.org/spreadsheetml/2006/main" count="257" uniqueCount="109">
  <si>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</si>
  <si>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</si>
  <si>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</si>
  <si>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</si>
  <si>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</si>
  <si>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</si>
  <si>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</si>
  <si>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</si>
  <si>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</si>
  <si>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</si>
  <si>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</si>
  <si>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</si>
  <si>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</si>
  <si>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</si>
  <si>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кв. м</t>
  </si>
  <si>
    <t>Введено жилья на душу населения</t>
  </si>
  <si>
    <t>Торговля</t>
  </si>
  <si>
    <t>Малый бизнес</t>
  </si>
  <si>
    <t>ед.</t>
  </si>
  <si>
    <t>тыс.чел.</t>
  </si>
  <si>
    <t>тыс. чел.</t>
  </si>
  <si>
    <t>в том числе: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</si>
  <si>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</si>
  <si>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</si>
  <si>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</si>
  <si>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</si>
  <si>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</si>
  <si>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</si>
  <si>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</si>
  <si>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</si>
  <si>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</si>
  <si>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</si>
  <si>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</si>
  <si>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</si>
  <si>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</si>
  <si>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</si>
  <si>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</si>
  <si>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</si>
  <si>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</si>
  <si>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</si>
  <si>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1 вариант </t>
  </si>
  <si>
    <t>* Раздел  "Лесное хозяйство и предоставление услуг в этой области" включает лесозаготовки и лесоводство.</t>
  </si>
  <si>
    <t>Приложение 1</t>
  </si>
  <si>
    <t>Прогноз на:</t>
  </si>
  <si>
    <t>Лесозаготовки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</si>
  <si>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</si>
  <si>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</si>
  <si>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</si>
  <si>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Объем отгруженных товаров собственного производства, выполненных работ и услуг собственными силами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</si>
  <si>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</si>
  <si>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</si>
  <si>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</si>
  <si>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</si>
  <si>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</si>
  <si>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</si>
  <si>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</si>
  <si>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</si>
  <si>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</si>
  <si>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</si>
  <si>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Фонд начисленной заработной платы работников сельского хозяйства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</si>
  <si>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</si>
  <si>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</si>
  <si>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</si>
  <si>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</si>
  <si>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Прибыль прибыльных предприятий (с учетом предприятий малого бизнеса)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</si>
  <si>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</si>
  <si>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</si>
  <si>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</si>
  <si>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</si>
  <si>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</si>
  <si>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</si>
  <si>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</si>
  <si>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</si>
  <si>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</si>
  <si>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</si>
  <si>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</si>
  <si>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</si>
  <si>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</si>
  <si>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тыс.руб</t>
  </si>
  <si>
    <t>Деятельность в области информации и связи (J)</t>
  </si>
  <si>
    <t xml:space="preserve">Обеспечение электрической энергией,газом и паром;кондиционирование воздуха-всего </t>
  </si>
  <si>
    <t>Деятельность в области информации и связи</t>
  </si>
  <si>
    <t>Обрабатывающие производства (С):</t>
  </si>
  <si>
    <t>Обеспечение электрической энергией,газом и паром,кондиционирование воздуха- всего(D):</t>
  </si>
  <si>
    <t>Торговля оптовая и розничная,ремонт автотранспортных средств и мотоциклов (G)</t>
  </si>
  <si>
    <t>Прочие-всего</t>
  </si>
  <si>
    <t>Водоснабжение,водоотведение,организация сбора т утилизация отходов,деятельность по ликвидации загрязнений (Е)</t>
  </si>
  <si>
    <t>2023 год</t>
  </si>
  <si>
    <t>Сельское хозяйство,лесное хозяйство,рыбаловство и рыбоводство (А)</t>
  </si>
  <si>
    <t>Добыча полезных ископаемых (В)</t>
  </si>
  <si>
    <t>Объем отгруженных товаров собственного производства, выполненных работ и услуг собственными силами (J+C+D+G+прочие):</t>
  </si>
  <si>
    <t>Ввод в действие жилых домов(в том числе частные)</t>
  </si>
  <si>
    <t>Обеспечение электрической энергией,газом и паром,кондиционирование воздуха</t>
  </si>
  <si>
    <t>Деятельсность в области информатики и связи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</si>
  <si>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 </t>
  </si>
  <si>
    <t xml:space="preserve">Количество индивидуальных предпринимателей </t>
  </si>
  <si>
    <t>Количество юридических лиц</t>
  </si>
  <si>
    <t>Выплаты социального характера работникам,всего</t>
  </si>
  <si>
    <t>2024 год</t>
  </si>
  <si>
    <t>Факт
2020 года</t>
  </si>
  <si>
    <t>Розничный товарооборот</t>
  </si>
  <si>
    <t>Строительство (F)</t>
  </si>
  <si>
    <t>Количество физических лиц-самозанятые</t>
  </si>
  <si>
    <t>Прогноз предоставляется 
до 01 октября  2022 года</t>
  </si>
  <si>
    <r>
      <t>Прогноз социально-экономического развитя муниципального образования ___</t>
    </r>
    <r>
      <rPr>
        <b/>
        <u val="single"/>
        <sz val="16"/>
        <rFont val="Times New Roman"/>
        <family val="1"/>
      </rPr>
      <t>БАЙКАЛЬСКОГО ГОРОДСКОГО ПОСЕЛЕНИЯ</t>
    </r>
    <r>
      <rPr>
        <b/>
        <sz val="16"/>
        <rFont val="Times New Roman"/>
        <family val="1"/>
      </rPr>
      <t>___________  на 2023-2025гг.</t>
    </r>
  </si>
  <si>
    <t>Факт
2021 года</t>
  </si>
  <si>
    <t>Оценка 2022года</t>
  </si>
  <si>
    <t>2025год</t>
  </si>
  <si>
    <t>Форма прогноза 
до 2025г.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</si>
</sst>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0.00;[Red]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/>
    </border>
    <border>
      <left style="thin"/>
      <right style="thin"/>
      <top/>
      <bottom style="dashed">
        <color indexed="23"/>
      </bottom>
    </border>
    <border>
      <left style="thin"/>
      <right/>
      <top style="dashed">
        <color indexed="23"/>
      </top>
      <bottom style="dashed">
        <color indexed="23"/>
      </bottom>
    </border>
    <border>
      <left style="thin"/>
      <right/>
      <top style="thin"/>
      <bottom style="thin"/>
    </border>
    <border>
      <left style="thin"/>
      <right style="thin"/>
      <top style="dashed">
        <color indexed="55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/>
      <right/>
      <top/>
      <bottom style="thin"/>
    </border>
    <border>
      <left>
        <color indexed="63"/>
      </left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dashed">
        <color indexed="2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72" fontId="2" fillId="0" borderId="1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1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173" fontId="2" fillId="0" borderId="13" xfId="0" applyNumberFormat="1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173" fontId="2" fillId="0" borderId="0" xfId="0" applyNumberFormat="1" applyFont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73" fontId="2" fillId="34" borderId="10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173" fontId="2" fillId="34" borderId="13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0" fillId="0" borderId="11" xfId="0" applyNumberFormat="1" applyBorder="1" applyAlignment="1">
      <alignment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wrapText="1"/>
    </xf>
    <xf numFmtId="173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173" fontId="0" fillId="0" borderId="11" xfId="0" applyNumberFormat="1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3" fontId="2" fillId="0" borderId="14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73" fontId="2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173" fontId="16" fillId="34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3"/>
  <sheetViews>
    <sheetView tabSelected="1" view="pageBreakPreview" zoomScale="75" zoomScaleNormal="75" zoomScaleSheetLayoutView="75" zoomScalePageLayoutView="0" workbookViewId="0" topLeftCell="A1">
      <selection activeCell="A18" sqref="A18"/>
    </sheetView>
  </sheetViews>
  <sheetFormatPr defaultColWidth="9.00390625" defaultRowHeight="12.75"/>
  <cols>
    <col min="1" max="1" width="52.25390625" style="0" customWidth="1"/>
    <col min="2" max="2" width="11.75390625" style="0" customWidth="1"/>
    <col min="3" max="3" width="18.125" style="0" customWidth="1"/>
    <col min="4" max="4" width="18.00390625" style="0" customWidth="1"/>
    <col min="5" max="5" width="18.25390625" style="0" customWidth="1"/>
    <col min="6" max="6" width="15.625" style="0" customWidth="1"/>
    <col min="7" max="8" width="18.00390625" style="0" bestFit="1" customWidth="1"/>
    <col min="9" max="9" width="15.75390625" style="0" customWidth="1"/>
  </cols>
  <sheetData>
    <row r="1" spans="1:9" ht="36.75" customHeight="1">
      <c r="A1" s="133" t="s">
        <v>103</v>
      </c>
      <c r="B1" s="133"/>
      <c r="C1" s="133"/>
      <c r="D1" s="133"/>
      <c r="E1" s="133"/>
      <c r="F1" s="133"/>
      <c r="H1" s="131" t="s">
        <v>42</v>
      </c>
      <c r="I1" s="131"/>
    </row>
    <row r="2" spans="1:9" ht="39" customHeight="1">
      <c r="A2" s="54"/>
      <c r="B2" s="54"/>
      <c r="C2" s="54"/>
      <c r="D2" s="54"/>
      <c r="E2" s="54"/>
      <c r="F2" s="54"/>
      <c r="H2" s="132" t="s">
        <v>108</v>
      </c>
      <c r="I2" s="132"/>
    </row>
    <row r="3" spans="1:7" ht="14.25" customHeight="1">
      <c r="A3" s="1"/>
      <c r="B3" s="2"/>
      <c r="C3" s="6"/>
      <c r="D3" s="6"/>
      <c r="E3" s="6"/>
      <c r="F3" s="6"/>
      <c r="G3" s="6"/>
    </row>
    <row r="4" spans="1:9" ht="51" customHeight="1">
      <c r="A4" s="143" t="s">
        <v>104</v>
      </c>
      <c r="B4" s="143"/>
      <c r="C4" s="143"/>
      <c r="D4" s="143"/>
      <c r="E4" s="143"/>
      <c r="F4" s="143"/>
      <c r="G4" s="143"/>
      <c r="H4" s="143"/>
      <c r="I4" s="143"/>
    </row>
    <row r="5" spans="1:7" ht="14.25" customHeight="1">
      <c r="A5" s="3"/>
      <c r="B5" s="3"/>
      <c r="C5" s="3"/>
      <c r="D5" s="3"/>
      <c r="E5" s="3"/>
      <c r="F5" s="3"/>
      <c r="G5" s="3"/>
    </row>
    <row r="6" spans="1:9" ht="21" customHeight="1">
      <c r="A6" s="127" t="s">
        <v>5</v>
      </c>
      <c r="B6" s="140" t="s">
        <v>6</v>
      </c>
      <c r="C6" s="127" t="s">
        <v>99</v>
      </c>
      <c r="D6" s="127" t="s">
        <v>105</v>
      </c>
      <c r="E6" s="134" t="s">
        <v>106</v>
      </c>
      <c r="F6" s="137" t="s">
        <v>43</v>
      </c>
      <c r="G6" s="138"/>
      <c r="H6" s="138"/>
      <c r="I6" s="139"/>
    </row>
    <row r="7" spans="1:9" ht="33" customHeight="1">
      <c r="A7" s="128"/>
      <c r="B7" s="141"/>
      <c r="C7" s="128"/>
      <c r="D7" s="128"/>
      <c r="E7" s="135"/>
      <c r="F7" s="137" t="s">
        <v>87</v>
      </c>
      <c r="G7" s="138"/>
      <c r="H7" s="134" t="s">
        <v>98</v>
      </c>
      <c r="I7" s="134" t="s">
        <v>107</v>
      </c>
    </row>
    <row r="8" spans="1:9" ht="22.5" customHeight="1">
      <c r="A8" s="129"/>
      <c r="B8" s="142"/>
      <c r="C8" s="129"/>
      <c r="D8" s="129"/>
      <c r="E8" s="136"/>
      <c r="F8" s="5" t="s">
        <v>40</v>
      </c>
      <c r="G8" s="53" t="s">
        <v>4</v>
      </c>
      <c r="H8" s="144"/>
      <c r="I8" s="144"/>
    </row>
    <row r="9" spans="1:9" ht="18.75">
      <c r="A9" s="150" t="s">
        <v>7</v>
      </c>
      <c r="B9" s="151"/>
      <c r="C9" s="151"/>
      <c r="D9" s="151"/>
      <c r="E9" s="151"/>
      <c r="F9" s="151"/>
      <c r="G9" s="151"/>
      <c r="H9" s="151"/>
      <c r="I9" s="151"/>
    </row>
    <row r="10" spans="1:9" ht="58.5">
      <c r="A10" s="7" t="s">
        <v>57</v>
      </c>
      <c r="B10" s="8" t="s">
        <v>8</v>
      </c>
      <c r="C10" s="85">
        <f>C15+C16+C17+C18+C19+C20</f>
        <v>1436.3829999999998</v>
      </c>
      <c r="D10" s="85">
        <f aca="true" t="shared" si="0" ref="D10:I10">D15+D16+D17+D18+D19+D20</f>
        <v>1650.221</v>
      </c>
      <c r="E10" s="85">
        <f t="shared" si="0"/>
        <v>1794.2019999999998</v>
      </c>
      <c r="F10" s="85">
        <f t="shared" si="0"/>
        <v>1937.7290000000003</v>
      </c>
      <c r="G10" s="85">
        <f t="shared" si="0"/>
        <v>2091.838</v>
      </c>
      <c r="H10" s="85">
        <f t="shared" si="0"/>
        <v>2293.8450000000003</v>
      </c>
      <c r="I10" s="85">
        <f t="shared" si="0"/>
        <v>2519.388</v>
      </c>
    </row>
    <row r="11" spans="1:9" ht="37.5">
      <c r="A11" s="50" t="s">
        <v>9</v>
      </c>
      <c r="B11" s="20"/>
      <c r="C11" s="69"/>
      <c r="D11" s="69"/>
      <c r="E11" s="69"/>
      <c r="F11" s="69"/>
      <c r="G11" s="69"/>
      <c r="H11" s="69"/>
      <c r="I11" s="69"/>
    </row>
    <row r="12" spans="1:9" ht="18.75">
      <c r="A12" s="23" t="s">
        <v>23</v>
      </c>
      <c r="B12" s="10" t="s">
        <v>8</v>
      </c>
      <c r="C12" s="11"/>
      <c r="D12" s="11"/>
      <c r="E12" s="11"/>
      <c r="F12" s="11"/>
      <c r="G12" s="11"/>
      <c r="H12" s="11"/>
      <c r="I12" s="11"/>
    </row>
    <row r="13" spans="1:9" ht="37.5">
      <c r="A13" s="24" t="s">
        <v>37</v>
      </c>
      <c r="B13" s="10" t="s">
        <v>8</v>
      </c>
      <c r="C13" s="93"/>
      <c r="D13" s="93"/>
      <c r="E13" s="93"/>
      <c r="F13" s="93"/>
      <c r="G13" s="93"/>
      <c r="H13" s="105"/>
      <c r="I13" s="105"/>
    </row>
    <row r="14" spans="1:9" ht="18.75">
      <c r="A14" s="25" t="s">
        <v>25</v>
      </c>
      <c r="B14" s="10" t="s">
        <v>8</v>
      </c>
      <c r="C14" s="11"/>
      <c r="D14" s="11"/>
      <c r="E14" s="11"/>
      <c r="F14" s="11"/>
      <c r="G14" s="11"/>
      <c r="H14" s="11"/>
      <c r="I14" s="11"/>
    </row>
    <row r="15" spans="1:9" ht="18.75">
      <c r="A15" s="71" t="s">
        <v>26</v>
      </c>
      <c r="B15" s="10" t="s">
        <v>8</v>
      </c>
      <c r="C15" s="78">
        <v>506.889</v>
      </c>
      <c r="D15" s="78">
        <v>588.632</v>
      </c>
      <c r="E15" s="78">
        <v>626.348</v>
      </c>
      <c r="F15" s="79">
        <v>676.45</v>
      </c>
      <c r="G15" s="79">
        <v>717.043</v>
      </c>
      <c r="H15" s="78">
        <v>781.571</v>
      </c>
      <c r="I15" s="81">
        <v>859.734</v>
      </c>
    </row>
    <row r="16" spans="1:9" ht="56.25">
      <c r="A16" s="72" t="s">
        <v>80</v>
      </c>
      <c r="B16" s="10" t="s">
        <v>8</v>
      </c>
      <c r="C16" s="79">
        <v>235.62</v>
      </c>
      <c r="D16" s="79">
        <v>270.259</v>
      </c>
      <c r="E16" s="79">
        <v>297.284</v>
      </c>
      <c r="F16" s="79">
        <v>321.066</v>
      </c>
      <c r="G16" s="79">
        <v>349.962</v>
      </c>
      <c r="H16" s="79">
        <v>384.958</v>
      </c>
      <c r="I16" s="81">
        <v>419.605</v>
      </c>
    </row>
    <row r="17" spans="1:9" ht="75">
      <c r="A17" s="72" t="s">
        <v>86</v>
      </c>
      <c r="B17" s="10" t="s">
        <v>8</v>
      </c>
      <c r="C17" s="79">
        <v>167.294</v>
      </c>
      <c r="D17" s="79">
        <v>165.815</v>
      </c>
      <c r="E17" s="79">
        <v>182.396</v>
      </c>
      <c r="F17" s="79">
        <v>196.987</v>
      </c>
      <c r="G17" s="79">
        <v>214.716</v>
      </c>
      <c r="H17" s="79">
        <v>236.188</v>
      </c>
      <c r="I17" s="81">
        <v>259.807</v>
      </c>
    </row>
    <row r="18" spans="1:9" ht="56.25" customHeight="1">
      <c r="A18" s="121" t="s">
        <v>0</v>
      </c>
      <c r="B18" s="10" t="s">
        <v>8</v>
      </c>
      <c r="C18" s="79">
        <v>167.389</v>
      </c>
      <c r="D18" s="79">
        <v>165.589</v>
      </c>
      <c r="E18" s="78">
        <v>182.147</v>
      </c>
      <c r="F18" s="78">
        <v>196.718</v>
      </c>
      <c r="G18" s="79">
        <v>214.423</v>
      </c>
      <c r="H18" s="79">
        <v>235.865</v>
      </c>
      <c r="I18" s="81">
        <v>259.452</v>
      </c>
    </row>
    <row r="19" spans="1:9" ht="26.25" customHeight="1">
      <c r="A19" s="25" t="s">
        <v>81</v>
      </c>
      <c r="B19" s="10" t="s">
        <v>8</v>
      </c>
      <c r="C19" s="78">
        <v>3.301</v>
      </c>
      <c r="D19" s="78">
        <v>3.121</v>
      </c>
      <c r="E19" s="79">
        <v>3.542</v>
      </c>
      <c r="F19" s="79">
        <v>3.825</v>
      </c>
      <c r="G19" s="78">
        <v>4.169</v>
      </c>
      <c r="H19" s="78">
        <v>4.586</v>
      </c>
      <c r="I19" s="84">
        <v>5.045</v>
      </c>
    </row>
    <row r="20" spans="1:9" ht="18.75">
      <c r="A20" s="71" t="s">
        <v>33</v>
      </c>
      <c r="B20" s="10" t="s">
        <v>8</v>
      </c>
      <c r="C20" s="78">
        <v>355.89</v>
      </c>
      <c r="D20" s="78">
        <v>456.805</v>
      </c>
      <c r="E20" s="79">
        <v>502.485</v>
      </c>
      <c r="F20" s="78">
        <v>542.683</v>
      </c>
      <c r="G20" s="78">
        <v>591.525</v>
      </c>
      <c r="H20" s="78">
        <v>650.677</v>
      </c>
      <c r="I20" s="81">
        <v>715.745</v>
      </c>
    </row>
    <row r="21" spans="1:9" ht="78">
      <c r="A21" s="7" t="s">
        <v>58</v>
      </c>
      <c r="B21" s="10" t="s">
        <v>8</v>
      </c>
      <c r="C21" s="79">
        <v>1156.961</v>
      </c>
      <c r="D21" s="79">
        <v>1318.935</v>
      </c>
      <c r="E21" s="79">
        <v>1516.775</v>
      </c>
      <c r="F21" s="78">
        <v>1744.29</v>
      </c>
      <c r="G21" s="78">
        <v>2023.12</v>
      </c>
      <c r="H21" s="78">
        <v>2306.35</v>
      </c>
      <c r="I21" s="84">
        <v>2536.97</v>
      </c>
    </row>
    <row r="22" spans="1:9" ht="44.25" customHeight="1">
      <c r="A22" s="47" t="s">
        <v>64</v>
      </c>
      <c r="B22" s="16" t="s">
        <v>8</v>
      </c>
      <c r="C22" s="99">
        <v>171.19</v>
      </c>
      <c r="D22" s="99">
        <v>193.76</v>
      </c>
      <c r="E22" s="99">
        <v>213.136</v>
      </c>
      <c r="F22" s="99">
        <v>224.219</v>
      </c>
      <c r="G22" s="99">
        <v>243.51</v>
      </c>
      <c r="H22" s="99">
        <v>245.93</v>
      </c>
      <c r="I22" s="101">
        <v>269.79</v>
      </c>
    </row>
    <row r="23" spans="1:9" ht="18.75">
      <c r="A23" s="147" t="s">
        <v>12</v>
      </c>
      <c r="B23" s="148"/>
      <c r="C23" s="148"/>
      <c r="D23" s="148"/>
      <c r="E23" s="148"/>
      <c r="F23" s="148"/>
      <c r="G23" s="148"/>
      <c r="H23" s="148"/>
      <c r="I23" s="149"/>
    </row>
    <row r="24" spans="1:9" ht="18.75">
      <c r="A24" s="48" t="s">
        <v>45</v>
      </c>
      <c r="B24" s="19"/>
      <c r="C24" s="19"/>
      <c r="D24" s="19"/>
      <c r="E24" s="19"/>
      <c r="F24" s="19"/>
      <c r="G24" s="19"/>
      <c r="H24" s="19"/>
      <c r="I24" s="19"/>
    </row>
    <row r="25" spans="1:9" ht="71.25" customHeight="1">
      <c r="A25" s="28" t="s">
        <v>90</v>
      </c>
      <c r="B25" s="10" t="s">
        <v>8</v>
      </c>
      <c r="C25" s="115">
        <f>C31+C34+C37+C38+C40+C43+C45</f>
        <v>1470.969</v>
      </c>
      <c r="D25" s="115">
        <f aca="true" t="shared" si="1" ref="D25:I25">D31+D34+D37+D38+D40+D43+D45</f>
        <v>1702.4209999999998</v>
      </c>
      <c r="E25" s="115">
        <f t="shared" si="1"/>
        <v>1854.1479999999997</v>
      </c>
      <c r="F25" s="115">
        <f t="shared" si="1"/>
        <v>2008.1100000000001</v>
      </c>
      <c r="G25" s="115">
        <f t="shared" si="1"/>
        <v>2157.102</v>
      </c>
      <c r="H25" s="115">
        <f t="shared" si="1"/>
        <v>2363.515</v>
      </c>
      <c r="I25" s="115">
        <f t="shared" si="1"/>
        <v>2561.46</v>
      </c>
    </row>
    <row r="26" spans="1:9" ht="37.5">
      <c r="A26" s="28" t="s">
        <v>47</v>
      </c>
      <c r="B26" s="13" t="s">
        <v>10</v>
      </c>
      <c r="C26" s="116">
        <v>111</v>
      </c>
      <c r="D26" s="117">
        <f aca="true" t="shared" si="2" ref="D26:I26">D25/C25*100</f>
        <v>115.73466198131979</v>
      </c>
      <c r="E26" s="117">
        <f t="shared" si="2"/>
        <v>108.91242530490402</v>
      </c>
      <c r="F26" s="117">
        <f t="shared" si="2"/>
        <v>108.30365213564399</v>
      </c>
      <c r="G26" s="117">
        <f t="shared" si="2"/>
        <v>107.41951387125206</v>
      </c>
      <c r="H26" s="117">
        <f t="shared" si="2"/>
        <v>109.56899581011932</v>
      </c>
      <c r="I26" s="117">
        <f t="shared" si="2"/>
        <v>108.37502617922883</v>
      </c>
    </row>
    <row r="27" spans="1:9" ht="18.75">
      <c r="A27" s="29" t="s">
        <v>21</v>
      </c>
      <c r="B27" s="10"/>
      <c r="C27" s="110"/>
      <c r="D27" s="110"/>
      <c r="E27" s="110"/>
      <c r="F27" s="110"/>
      <c r="G27" s="110"/>
      <c r="H27" s="110"/>
      <c r="I27" s="110"/>
    </row>
    <row r="28" spans="1:9" ht="56.25">
      <c r="A28" s="29" t="s">
        <v>88</v>
      </c>
      <c r="B28" s="10"/>
      <c r="C28" s="102"/>
      <c r="D28" s="102"/>
      <c r="E28" s="102"/>
      <c r="F28" s="102"/>
      <c r="G28" s="102"/>
      <c r="H28" s="102"/>
      <c r="I28" s="102"/>
    </row>
    <row r="29" spans="1:9" ht="18.75">
      <c r="A29" s="29" t="s">
        <v>89</v>
      </c>
      <c r="B29" s="10"/>
      <c r="C29" s="102"/>
      <c r="D29" s="102"/>
      <c r="E29" s="102"/>
      <c r="F29" s="102"/>
      <c r="G29" s="102"/>
      <c r="H29" s="102"/>
      <c r="I29" s="102"/>
    </row>
    <row r="30" spans="1:9" ht="37.5">
      <c r="A30" s="27" t="s">
        <v>79</v>
      </c>
      <c r="B30" s="10"/>
      <c r="C30" s="17"/>
      <c r="D30" s="17"/>
      <c r="E30" s="17"/>
      <c r="F30" s="99"/>
      <c r="G30" s="74"/>
      <c r="H30" s="17"/>
      <c r="I30" s="74"/>
    </row>
    <row r="31" spans="1:9" ht="56.25">
      <c r="A31" s="30" t="s">
        <v>48</v>
      </c>
      <c r="B31" s="10" t="s">
        <v>8</v>
      </c>
      <c r="C31" s="17">
        <v>3.393</v>
      </c>
      <c r="D31" s="17">
        <v>3.953</v>
      </c>
      <c r="E31" s="17">
        <v>4.145</v>
      </c>
      <c r="F31" s="99">
        <v>4.221</v>
      </c>
      <c r="G31" s="74">
        <v>4.398</v>
      </c>
      <c r="H31" s="17">
        <v>4.981</v>
      </c>
      <c r="I31" s="74">
        <v>5.565</v>
      </c>
    </row>
    <row r="32" spans="1:9" ht="18.75">
      <c r="A32" s="30" t="s">
        <v>1</v>
      </c>
      <c r="B32" s="10" t="s">
        <v>10</v>
      </c>
      <c r="C32" s="21">
        <v>101.2</v>
      </c>
      <c r="D32" s="21">
        <f aca="true" t="shared" si="3" ref="D32:I32">D31/C31*100</f>
        <v>116.50456822870616</v>
      </c>
      <c r="E32" s="21">
        <f t="shared" si="3"/>
        <v>104.85707057930685</v>
      </c>
      <c r="F32" s="21">
        <f t="shared" si="3"/>
        <v>101.83353437876961</v>
      </c>
      <c r="G32" s="21">
        <f t="shared" si="3"/>
        <v>104.19331911869224</v>
      </c>
      <c r="H32" s="21">
        <f t="shared" si="3"/>
        <v>113.25602546612097</v>
      </c>
      <c r="I32" s="21">
        <f t="shared" si="3"/>
        <v>111.7245533025497</v>
      </c>
    </row>
    <row r="33" spans="1:9" ht="18.75">
      <c r="A33" s="27" t="s">
        <v>82</v>
      </c>
      <c r="B33" s="10"/>
      <c r="C33" s="11"/>
      <c r="D33" s="11"/>
      <c r="E33" s="11"/>
      <c r="F33" s="11"/>
      <c r="G33" s="14"/>
      <c r="H33" s="11"/>
      <c r="I33" s="14"/>
    </row>
    <row r="34" spans="1:9" ht="56.25">
      <c r="A34" s="30" t="s">
        <v>48</v>
      </c>
      <c r="B34" s="10" t="s">
        <v>8</v>
      </c>
      <c r="C34" s="79">
        <v>503.497</v>
      </c>
      <c r="D34" s="79">
        <v>588.632</v>
      </c>
      <c r="E34" s="79">
        <v>641.495</v>
      </c>
      <c r="F34" s="79">
        <v>705.644</v>
      </c>
      <c r="G34" s="79">
        <v>786.208</v>
      </c>
      <c r="H34" s="78">
        <v>853.829</v>
      </c>
      <c r="I34" s="78">
        <v>939.212</v>
      </c>
    </row>
    <row r="35" spans="1:9" ht="18.75">
      <c r="A35" s="30" t="s">
        <v>1</v>
      </c>
      <c r="B35" s="10" t="s">
        <v>10</v>
      </c>
      <c r="C35" s="82">
        <v>114.11</v>
      </c>
      <c r="D35" s="82">
        <f aca="true" t="shared" si="4" ref="D35:I35">D34/C34*100</f>
        <v>116.90874027054778</v>
      </c>
      <c r="E35" s="82">
        <f t="shared" si="4"/>
        <v>108.98065344731513</v>
      </c>
      <c r="F35" s="82">
        <f t="shared" si="4"/>
        <v>109.99992205706981</v>
      </c>
      <c r="G35" s="82">
        <f t="shared" si="4"/>
        <v>111.41708850355137</v>
      </c>
      <c r="H35" s="82">
        <f t="shared" si="4"/>
        <v>108.60090459522162</v>
      </c>
      <c r="I35" s="82">
        <f t="shared" si="4"/>
        <v>110.00001171194702</v>
      </c>
    </row>
    <row r="36" spans="1:9" ht="19.5">
      <c r="A36" s="108" t="s">
        <v>101</v>
      </c>
      <c r="B36" s="10"/>
      <c r="C36" s="79"/>
      <c r="D36" s="79"/>
      <c r="E36" s="79"/>
      <c r="F36" s="79"/>
      <c r="G36" s="79"/>
      <c r="H36" s="79"/>
      <c r="I36" s="78"/>
    </row>
    <row r="37" spans="1:9" ht="56.25">
      <c r="A37" s="30" t="s">
        <v>48</v>
      </c>
      <c r="B37" s="10" t="s">
        <v>8</v>
      </c>
      <c r="C37" s="79">
        <v>10.405</v>
      </c>
      <c r="D37" s="79">
        <v>3.121</v>
      </c>
      <c r="E37" s="79">
        <v>3.433</v>
      </c>
      <c r="F37" s="79">
        <v>3.776</v>
      </c>
      <c r="G37" s="79">
        <v>4.153</v>
      </c>
      <c r="H37" s="79">
        <v>4.677</v>
      </c>
      <c r="I37" s="78">
        <v>5.957</v>
      </c>
    </row>
    <row r="38" spans="1:9" ht="60" customHeight="1">
      <c r="A38" s="124" t="s">
        <v>86</v>
      </c>
      <c r="B38" s="10" t="s">
        <v>8</v>
      </c>
      <c r="C38" s="79">
        <v>201.869</v>
      </c>
      <c r="D38" s="79">
        <v>218.015</v>
      </c>
      <c r="E38" s="79">
        <v>237.641</v>
      </c>
      <c r="F38" s="79">
        <v>259.125</v>
      </c>
      <c r="G38" s="79">
        <v>284.935</v>
      </c>
      <c r="H38" s="79">
        <v>312.026</v>
      </c>
      <c r="I38" s="78">
        <v>332.229</v>
      </c>
    </row>
    <row r="39" spans="1:9" ht="37.5" customHeight="1">
      <c r="A39" s="125" t="s">
        <v>83</v>
      </c>
      <c r="B39" s="10"/>
      <c r="C39" s="78"/>
      <c r="D39" s="78"/>
      <c r="E39" s="78"/>
      <c r="F39" s="78"/>
      <c r="G39" s="78"/>
      <c r="H39" s="78"/>
      <c r="I39" s="78"/>
    </row>
    <row r="40" spans="1:9" ht="56.25">
      <c r="A40" s="30" t="s">
        <v>48</v>
      </c>
      <c r="B40" s="10" t="s">
        <v>8</v>
      </c>
      <c r="C40" s="79">
        <v>235.62</v>
      </c>
      <c r="D40" s="79">
        <v>270.259</v>
      </c>
      <c r="E40" s="79">
        <v>283.841</v>
      </c>
      <c r="F40" s="79">
        <v>305.386</v>
      </c>
      <c r="G40" s="79">
        <v>332.325</v>
      </c>
      <c r="H40" s="79">
        <v>379.126</v>
      </c>
      <c r="I40" s="79">
        <v>399.125</v>
      </c>
    </row>
    <row r="41" spans="1:9" ht="18.75">
      <c r="A41" s="30" t="s">
        <v>1</v>
      </c>
      <c r="B41" s="10"/>
      <c r="C41" s="83">
        <v>106.7</v>
      </c>
      <c r="D41" s="83">
        <f aca="true" t="shared" si="5" ref="D41:I41">D40/C40*100</f>
        <v>114.7012138188609</v>
      </c>
      <c r="E41" s="83">
        <f t="shared" si="5"/>
        <v>105.02554956541688</v>
      </c>
      <c r="F41" s="83">
        <f t="shared" si="5"/>
        <v>107.59051722619355</v>
      </c>
      <c r="G41" s="83">
        <f t="shared" si="5"/>
        <v>108.8212950167984</v>
      </c>
      <c r="H41" s="83">
        <f t="shared" si="5"/>
        <v>114.0829007748439</v>
      </c>
      <c r="I41" s="83">
        <f t="shared" si="5"/>
        <v>105.27502729963128</v>
      </c>
    </row>
    <row r="42" spans="1:9" ht="31.5">
      <c r="A42" s="126" t="s">
        <v>84</v>
      </c>
      <c r="B42" s="10"/>
      <c r="C42" s="79"/>
      <c r="D42" s="79"/>
      <c r="E42" s="79"/>
      <c r="F42" s="79"/>
      <c r="G42" s="79"/>
      <c r="H42" s="79"/>
      <c r="I42" s="79"/>
    </row>
    <row r="43" spans="1:9" ht="18.75">
      <c r="A43" s="30" t="s">
        <v>100</v>
      </c>
      <c r="B43" s="10" t="s">
        <v>8</v>
      </c>
      <c r="C43" s="79">
        <v>167.389</v>
      </c>
      <c r="D43" s="79">
        <v>165.589</v>
      </c>
      <c r="E43" s="79">
        <v>185.456</v>
      </c>
      <c r="F43" s="79">
        <v>202.147</v>
      </c>
      <c r="G43" s="79">
        <v>209.341</v>
      </c>
      <c r="H43" s="79">
        <v>230.275</v>
      </c>
      <c r="I43" s="79">
        <v>248.697</v>
      </c>
    </row>
    <row r="44" spans="1:9" ht="18.75">
      <c r="A44" s="30" t="s">
        <v>1</v>
      </c>
      <c r="B44" s="10" t="s">
        <v>10</v>
      </c>
      <c r="C44" s="11">
        <v>103.1</v>
      </c>
      <c r="D44" s="12">
        <f aca="true" t="shared" si="6" ref="D44:I44">D43/C43*100</f>
        <v>98.92466052130068</v>
      </c>
      <c r="E44" s="12">
        <f t="shared" si="6"/>
        <v>111.99777763015659</v>
      </c>
      <c r="F44" s="12">
        <f t="shared" si="6"/>
        <v>108.99997843154172</v>
      </c>
      <c r="G44" s="12">
        <f t="shared" si="6"/>
        <v>103.55879632148883</v>
      </c>
      <c r="H44" s="12">
        <f t="shared" si="6"/>
        <v>109.99995223104887</v>
      </c>
      <c r="I44" s="12">
        <f t="shared" si="6"/>
        <v>108</v>
      </c>
    </row>
    <row r="45" spans="1:9" ht="18.75">
      <c r="A45" s="31" t="s">
        <v>85</v>
      </c>
      <c r="B45" s="10" t="s">
        <v>8</v>
      </c>
      <c r="C45" s="11">
        <v>348.796</v>
      </c>
      <c r="D45" s="32">
        <v>452.852</v>
      </c>
      <c r="E45" s="32">
        <v>498.137</v>
      </c>
      <c r="F45" s="32">
        <v>527.811</v>
      </c>
      <c r="G45" s="11">
        <v>535.742</v>
      </c>
      <c r="H45" s="32">
        <v>578.601</v>
      </c>
      <c r="I45" s="11">
        <v>630.675</v>
      </c>
    </row>
    <row r="46" spans="1:9" ht="39">
      <c r="A46" s="51" t="s">
        <v>91</v>
      </c>
      <c r="B46" s="10" t="s">
        <v>14</v>
      </c>
      <c r="C46" s="78">
        <v>872.9</v>
      </c>
      <c r="D46" s="78">
        <v>1317.9</v>
      </c>
      <c r="E46" s="78">
        <v>1407.4</v>
      </c>
      <c r="F46" s="83">
        <v>1448.2</v>
      </c>
      <c r="G46" s="83">
        <v>1466.5</v>
      </c>
      <c r="H46" s="78">
        <v>1503.2</v>
      </c>
      <c r="I46" s="83">
        <v>1566.367</v>
      </c>
    </row>
    <row r="47" spans="1:9" ht="18.75">
      <c r="A47" s="34" t="s">
        <v>15</v>
      </c>
      <c r="B47" s="10" t="s">
        <v>14</v>
      </c>
      <c r="C47" s="78">
        <v>0.1</v>
      </c>
      <c r="D47" s="79">
        <v>0.08</v>
      </c>
      <c r="E47" s="78">
        <v>0.087</v>
      </c>
      <c r="F47" s="78">
        <v>0.109</v>
      </c>
      <c r="G47" s="78">
        <v>0.111</v>
      </c>
      <c r="H47" s="78">
        <v>0.114</v>
      </c>
      <c r="I47" s="78">
        <v>0.118</v>
      </c>
    </row>
    <row r="48" spans="1:9" ht="18.75">
      <c r="A48" s="31" t="s">
        <v>17</v>
      </c>
      <c r="B48" s="15"/>
      <c r="C48" s="11"/>
      <c r="D48" s="11"/>
      <c r="E48" s="11"/>
      <c r="F48" s="11"/>
      <c r="G48" s="14"/>
      <c r="H48" s="11"/>
      <c r="I48" s="14"/>
    </row>
    <row r="49" spans="1:9" ht="37.5">
      <c r="A49" s="33" t="s">
        <v>50</v>
      </c>
      <c r="B49" s="10" t="s">
        <v>18</v>
      </c>
      <c r="C49" s="80">
        <f>C61+C62+C63</f>
        <v>515</v>
      </c>
      <c r="D49" s="80">
        <f aca="true" t="shared" si="7" ref="D49:I49">D61+D62+D63</f>
        <v>673</v>
      </c>
      <c r="E49" s="80">
        <f t="shared" si="7"/>
        <v>591</v>
      </c>
      <c r="F49" s="80">
        <f t="shared" si="7"/>
        <v>590</v>
      </c>
      <c r="G49" s="80">
        <f t="shared" si="7"/>
        <v>589</v>
      </c>
      <c r="H49" s="80">
        <f t="shared" si="7"/>
        <v>590</v>
      </c>
      <c r="I49" s="80">
        <f t="shared" si="7"/>
        <v>593</v>
      </c>
    </row>
    <row r="50" spans="1:9" ht="37.5">
      <c r="A50" s="33" t="s">
        <v>46</v>
      </c>
      <c r="B50" s="10"/>
      <c r="C50" s="78"/>
      <c r="D50" s="78"/>
      <c r="E50" s="78"/>
      <c r="F50" s="78"/>
      <c r="G50" s="78"/>
      <c r="H50" s="78"/>
      <c r="I50" s="78"/>
    </row>
    <row r="51" spans="1:9" ht="18.75">
      <c r="A51" s="33" t="s">
        <v>23</v>
      </c>
      <c r="B51" s="10" t="s">
        <v>18</v>
      </c>
      <c r="C51" s="65"/>
      <c r="D51" s="65"/>
      <c r="E51" s="65"/>
      <c r="F51" s="65"/>
      <c r="G51" s="65"/>
      <c r="H51" s="65"/>
      <c r="I51" s="65"/>
    </row>
    <row r="52" spans="1:9" ht="18.75">
      <c r="A52" s="33" t="s">
        <v>44</v>
      </c>
      <c r="B52" s="10" t="s">
        <v>18</v>
      </c>
      <c r="C52" s="65"/>
      <c r="D52" s="65"/>
      <c r="E52" s="65"/>
      <c r="F52" s="65"/>
      <c r="G52" s="65"/>
      <c r="H52" s="65"/>
      <c r="I52" s="65"/>
    </row>
    <row r="53" spans="1:9" ht="18.75">
      <c r="A53" s="33" t="s">
        <v>25</v>
      </c>
      <c r="B53" s="10" t="s">
        <v>18</v>
      </c>
      <c r="C53" s="65"/>
      <c r="D53" s="65"/>
      <c r="E53" s="65"/>
      <c r="F53" s="65"/>
      <c r="G53" s="65"/>
      <c r="H53" s="65"/>
      <c r="I53" s="65"/>
    </row>
    <row r="54" spans="1:9" ht="18.75">
      <c r="A54" s="33" t="s">
        <v>26</v>
      </c>
      <c r="B54" s="10" t="s">
        <v>18</v>
      </c>
      <c r="C54" s="86">
        <v>8</v>
      </c>
      <c r="D54" s="86">
        <v>8</v>
      </c>
      <c r="E54" s="86">
        <v>8</v>
      </c>
      <c r="F54" s="86">
        <v>8</v>
      </c>
      <c r="G54" s="86">
        <v>8</v>
      </c>
      <c r="H54" s="86">
        <v>8</v>
      </c>
      <c r="I54" s="86">
        <v>8</v>
      </c>
    </row>
    <row r="55" spans="1:9" ht="43.5" customHeight="1">
      <c r="A55" s="33" t="s">
        <v>92</v>
      </c>
      <c r="B55" s="10" t="s">
        <v>18</v>
      </c>
      <c r="C55" s="86">
        <v>1</v>
      </c>
      <c r="D55" s="86">
        <v>1</v>
      </c>
      <c r="E55" s="86">
        <v>1</v>
      </c>
      <c r="F55" s="86">
        <v>1</v>
      </c>
      <c r="G55" s="86">
        <v>1</v>
      </c>
      <c r="H55" s="86">
        <v>1</v>
      </c>
      <c r="I55" s="86">
        <v>1</v>
      </c>
    </row>
    <row r="56" spans="1:9" ht="33" customHeight="1">
      <c r="A56" s="33" t="s">
        <v>93</v>
      </c>
      <c r="B56" s="10"/>
      <c r="C56" s="86"/>
      <c r="D56" s="86"/>
      <c r="E56" s="86"/>
      <c r="F56" s="86"/>
      <c r="G56" s="86"/>
      <c r="H56" s="86"/>
      <c r="I56" s="86"/>
    </row>
    <row r="57" spans="1:9" ht="18.75">
      <c r="A57" s="33" t="s">
        <v>13</v>
      </c>
      <c r="B57" s="10" t="s">
        <v>18</v>
      </c>
      <c r="C57" s="86">
        <v>1</v>
      </c>
      <c r="D57" s="86">
        <v>1</v>
      </c>
      <c r="E57" s="86">
        <v>1</v>
      </c>
      <c r="F57" s="86">
        <v>1</v>
      </c>
      <c r="G57" s="86">
        <v>1</v>
      </c>
      <c r="H57" s="86">
        <v>1</v>
      </c>
      <c r="I57" s="86">
        <v>1</v>
      </c>
    </row>
    <row r="58" spans="1:9" ht="18.75">
      <c r="A58" s="33" t="s">
        <v>16</v>
      </c>
      <c r="B58" s="10" t="s">
        <v>18</v>
      </c>
      <c r="C58" s="86">
        <v>132</v>
      </c>
      <c r="D58" s="86">
        <v>132</v>
      </c>
      <c r="E58" s="86">
        <v>132</v>
      </c>
      <c r="F58" s="86">
        <v>133</v>
      </c>
      <c r="G58" s="86">
        <v>134</v>
      </c>
      <c r="H58" s="86">
        <v>134</v>
      </c>
      <c r="I58" s="86">
        <v>135</v>
      </c>
    </row>
    <row r="59" spans="1:9" ht="18.75">
      <c r="A59" s="33" t="s">
        <v>33</v>
      </c>
      <c r="B59" s="10" t="s">
        <v>18</v>
      </c>
      <c r="C59" s="86">
        <v>403</v>
      </c>
      <c r="D59" s="86">
        <v>525</v>
      </c>
      <c r="E59" s="86">
        <v>548</v>
      </c>
      <c r="F59" s="86">
        <v>548</v>
      </c>
      <c r="G59" s="86">
        <v>551</v>
      </c>
      <c r="H59" s="86">
        <v>526</v>
      </c>
      <c r="I59" s="86">
        <v>530</v>
      </c>
    </row>
    <row r="60" spans="1:9" ht="56.25">
      <c r="A60" s="33" t="s">
        <v>51</v>
      </c>
      <c r="B60" s="10" t="s">
        <v>10</v>
      </c>
      <c r="C60" s="87"/>
      <c r="D60" s="87"/>
      <c r="E60" s="87"/>
      <c r="F60" s="87"/>
      <c r="G60" s="87"/>
      <c r="H60" s="87"/>
      <c r="I60" s="87"/>
    </row>
    <row r="61" spans="1:9" ht="18.75">
      <c r="A61" s="33" t="s">
        <v>96</v>
      </c>
      <c r="B61" s="10" t="s">
        <v>18</v>
      </c>
      <c r="C61" s="90">
        <v>203</v>
      </c>
      <c r="D61" s="90">
        <v>194</v>
      </c>
      <c r="E61" s="90">
        <v>188</v>
      </c>
      <c r="F61" s="90">
        <v>187</v>
      </c>
      <c r="G61" s="107">
        <v>186</v>
      </c>
      <c r="H61" s="90">
        <v>185</v>
      </c>
      <c r="I61" s="107">
        <v>184</v>
      </c>
    </row>
    <row r="62" spans="1:9" ht="18.75">
      <c r="A62" s="33" t="s">
        <v>102</v>
      </c>
      <c r="B62" s="10" t="s">
        <v>18</v>
      </c>
      <c r="C62" s="90">
        <v>0</v>
      </c>
      <c r="D62" s="90">
        <v>224</v>
      </c>
      <c r="E62" s="90">
        <v>160</v>
      </c>
      <c r="F62" s="90">
        <v>161</v>
      </c>
      <c r="G62" s="107">
        <v>162</v>
      </c>
      <c r="H62" s="90">
        <v>165</v>
      </c>
      <c r="I62" s="107">
        <v>170</v>
      </c>
    </row>
    <row r="63" spans="1:9" ht="37.5">
      <c r="A63" s="33" t="s">
        <v>95</v>
      </c>
      <c r="B63" s="10" t="s">
        <v>18</v>
      </c>
      <c r="C63" s="84">
        <v>312</v>
      </c>
      <c r="D63" s="84">
        <v>255</v>
      </c>
      <c r="E63" s="84">
        <v>243</v>
      </c>
      <c r="F63" s="84">
        <v>242</v>
      </c>
      <c r="G63" s="84">
        <v>241</v>
      </c>
      <c r="H63" s="84">
        <v>240</v>
      </c>
      <c r="I63" s="84">
        <v>239</v>
      </c>
    </row>
    <row r="64" spans="1:9" ht="41.25" customHeight="1">
      <c r="A64" s="49" t="s">
        <v>2</v>
      </c>
      <c r="B64" s="16" t="s">
        <v>8</v>
      </c>
      <c r="C64" s="119">
        <v>873.481</v>
      </c>
      <c r="D64" s="119">
        <v>789.631</v>
      </c>
      <c r="E64" s="119">
        <v>812.451</v>
      </c>
      <c r="F64" s="119">
        <v>1860.381</v>
      </c>
      <c r="G64" s="119">
        <v>1861.74</v>
      </c>
      <c r="H64" s="120">
        <v>2678</v>
      </c>
      <c r="I64" s="120">
        <v>2951.2</v>
      </c>
    </row>
    <row r="65" spans="1:9" ht="18.75">
      <c r="A65" s="147" t="s">
        <v>60</v>
      </c>
      <c r="B65" s="148"/>
      <c r="C65" s="148"/>
      <c r="D65" s="148"/>
      <c r="E65" s="148"/>
      <c r="F65" s="148"/>
      <c r="G65" s="148"/>
      <c r="H65" s="148"/>
      <c r="I65" s="149"/>
    </row>
    <row r="66" spans="1:9" ht="39">
      <c r="A66" s="46" t="s">
        <v>61</v>
      </c>
      <c r="B66" s="20" t="s">
        <v>20</v>
      </c>
      <c r="C66" s="88">
        <v>13.147</v>
      </c>
      <c r="D66" s="88">
        <v>13.169</v>
      </c>
      <c r="E66" s="88">
        <v>12.945</v>
      </c>
      <c r="F66" s="88">
        <v>12.906</v>
      </c>
      <c r="G66" s="85">
        <v>12.9</v>
      </c>
      <c r="H66" s="88">
        <v>12.884</v>
      </c>
      <c r="I66" s="85">
        <v>12.8</v>
      </c>
    </row>
    <row r="67" spans="1:9" ht="78">
      <c r="A67" s="46" t="s">
        <v>53</v>
      </c>
      <c r="B67" s="20" t="s">
        <v>20</v>
      </c>
      <c r="C67" s="89">
        <v>3.278</v>
      </c>
      <c r="D67" s="89">
        <v>3.216</v>
      </c>
      <c r="E67" s="89">
        <v>3.164</v>
      </c>
      <c r="F67" s="89">
        <v>3.16</v>
      </c>
      <c r="G67" s="89">
        <v>3.155</v>
      </c>
      <c r="H67" s="89">
        <v>3.15</v>
      </c>
      <c r="I67" s="89">
        <v>3.145</v>
      </c>
    </row>
    <row r="68" spans="1:9" ht="19.5">
      <c r="A68" s="22" t="s">
        <v>21</v>
      </c>
      <c r="B68" s="10"/>
      <c r="C68" s="109"/>
      <c r="D68" s="109"/>
      <c r="E68" s="109"/>
      <c r="F68" s="109"/>
      <c r="G68" s="109"/>
      <c r="H68" s="109"/>
      <c r="I68" s="109"/>
    </row>
    <row r="69" spans="1:9" ht="18.75">
      <c r="A69" s="35" t="s">
        <v>23</v>
      </c>
      <c r="B69" s="10" t="s">
        <v>20</v>
      </c>
      <c r="C69" s="11"/>
      <c r="D69" s="11"/>
      <c r="E69" s="11"/>
      <c r="F69" s="11"/>
      <c r="G69" s="11"/>
      <c r="H69" s="11"/>
      <c r="I69" s="11"/>
    </row>
    <row r="70" spans="1:9" ht="37.5">
      <c r="A70" s="23" t="s">
        <v>37</v>
      </c>
      <c r="B70" s="10" t="s">
        <v>20</v>
      </c>
      <c r="C70" s="11"/>
      <c r="D70" s="11"/>
      <c r="E70" s="11"/>
      <c r="F70" s="11"/>
      <c r="G70" s="11"/>
      <c r="H70" s="11"/>
      <c r="I70" s="11"/>
    </row>
    <row r="71" spans="1:9" ht="18.75">
      <c r="A71" s="36" t="s">
        <v>25</v>
      </c>
      <c r="B71" s="10" t="s">
        <v>20</v>
      </c>
      <c r="C71" s="11"/>
      <c r="D71" s="11"/>
      <c r="E71" s="11"/>
      <c r="F71" s="11"/>
      <c r="G71" s="11"/>
      <c r="H71" s="11"/>
      <c r="I71" s="11"/>
    </row>
    <row r="72" spans="1:9" ht="18.75">
      <c r="A72" s="36" t="s">
        <v>26</v>
      </c>
      <c r="B72" s="10" t="s">
        <v>20</v>
      </c>
      <c r="C72" s="11">
        <v>0.297</v>
      </c>
      <c r="D72" s="11">
        <v>0.234</v>
      </c>
      <c r="E72" s="11">
        <v>0.236</v>
      </c>
      <c r="F72" s="11">
        <v>0.235</v>
      </c>
      <c r="G72" s="11">
        <v>0.234</v>
      </c>
      <c r="H72" s="11">
        <v>0.233</v>
      </c>
      <c r="I72" s="11">
        <v>0.232</v>
      </c>
    </row>
    <row r="73" spans="1:9" ht="18.75">
      <c r="A73" s="36" t="s">
        <v>27</v>
      </c>
      <c r="B73" s="10" t="s">
        <v>20</v>
      </c>
      <c r="C73" s="70">
        <v>0.42</v>
      </c>
      <c r="D73" s="70">
        <v>0.419</v>
      </c>
      <c r="E73" s="70">
        <v>0.418</v>
      </c>
      <c r="F73" s="70">
        <v>0.417</v>
      </c>
      <c r="G73" s="70">
        <v>0.416</v>
      </c>
      <c r="H73" s="70">
        <v>0.415</v>
      </c>
      <c r="I73" s="70">
        <v>0.41</v>
      </c>
    </row>
    <row r="74" spans="1:9" ht="18.75">
      <c r="A74" s="36" t="s">
        <v>13</v>
      </c>
      <c r="B74" s="10" t="s">
        <v>20</v>
      </c>
      <c r="C74" s="11">
        <v>0.08</v>
      </c>
      <c r="D74" s="11">
        <v>0.08</v>
      </c>
      <c r="E74" s="11">
        <v>0.08</v>
      </c>
      <c r="F74" s="11">
        <v>0.08</v>
      </c>
      <c r="G74" s="11">
        <v>0.08</v>
      </c>
      <c r="H74" s="11">
        <v>0.08</v>
      </c>
      <c r="I74" s="11">
        <v>0.08</v>
      </c>
    </row>
    <row r="75" spans="1:9" ht="75">
      <c r="A75" s="24" t="s">
        <v>0</v>
      </c>
      <c r="B75" s="10" t="s">
        <v>20</v>
      </c>
      <c r="C75" s="70">
        <v>0.653</v>
      </c>
      <c r="D75" s="70">
        <v>0.65</v>
      </c>
      <c r="E75" s="70">
        <v>0.645</v>
      </c>
      <c r="F75" s="70">
        <v>0.64</v>
      </c>
      <c r="G75" s="70">
        <v>0.635</v>
      </c>
      <c r="H75" s="70">
        <v>0.63</v>
      </c>
      <c r="I75" s="70">
        <v>0.625</v>
      </c>
    </row>
    <row r="76" spans="1:9" ht="18.75">
      <c r="A76" s="36" t="s">
        <v>28</v>
      </c>
      <c r="B76" s="10" t="s">
        <v>20</v>
      </c>
      <c r="C76" s="11"/>
      <c r="D76" s="11"/>
      <c r="E76" s="11"/>
      <c r="F76" s="11"/>
      <c r="G76" s="11"/>
      <c r="H76" s="11"/>
      <c r="I76" s="11"/>
    </row>
    <row r="77" spans="1:9" ht="56.25">
      <c r="A77" s="24" t="s">
        <v>24</v>
      </c>
      <c r="B77" s="10" t="s">
        <v>20</v>
      </c>
      <c r="C77" s="11"/>
      <c r="D77" s="11"/>
      <c r="E77" s="11"/>
      <c r="F77" s="11"/>
      <c r="G77" s="11"/>
      <c r="H77" s="11"/>
      <c r="I77" s="11"/>
    </row>
    <row r="78" spans="1:9" ht="18.75">
      <c r="A78" s="76" t="s">
        <v>29</v>
      </c>
      <c r="B78" s="77" t="s">
        <v>20</v>
      </c>
      <c r="C78" s="79">
        <v>0.57</v>
      </c>
      <c r="D78" s="79">
        <v>0.57</v>
      </c>
      <c r="E78" s="79">
        <v>0.57</v>
      </c>
      <c r="F78" s="79">
        <v>0.569</v>
      </c>
      <c r="G78" s="79">
        <v>0.568</v>
      </c>
      <c r="H78" s="79">
        <v>0.567</v>
      </c>
      <c r="I78" s="79">
        <v>0.566</v>
      </c>
    </row>
    <row r="79" spans="1:9" ht="37.5">
      <c r="A79" s="100" t="s">
        <v>30</v>
      </c>
      <c r="B79" s="77" t="s">
        <v>20</v>
      </c>
      <c r="C79" s="79">
        <v>0.094</v>
      </c>
      <c r="D79" s="79">
        <v>0.094</v>
      </c>
      <c r="E79" s="79">
        <v>0.094</v>
      </c>
      <c r="F79" s="79">
        <v>0.094</v>
      </c>
      <c r="G79" s="79">
        <v>0.094</v>
      </c>
      <c r="H79" s="79">
        <v>0.094</v>
      </c>
      <c r="I79" s="79">
        <v>0.094</v>
      </c>
    </row>
    <row r="80" spans="1:9" ht="18.75">
      <c r="A80" s="36" t="s">
        <v>33</v>
      </c>
      <c r="B80" s="10" t="s">
        <v>20</v>
      </c>
      <c r="C80" s="70">
        <v>1.164</v>
      </c>
      <c r="D80" s="70">
        <v>1.169</v>
      </c>
      <c r="E80" s="70">
        <v>1.121</v>
      </c>
      <c r="F80" s="70">
        <v>1.125</v>
      </c>
      <c r="G80" s="70">
        <v>1.128</v>
      </c>
      <c r="H80" s="70">
        <v>1.131</v>
      </c>
      <c r="I80" s="70">
        <v>1.138</v>
      </c>
    </row>
    <row r="81" spans="1:9" ht="54.75" customHeight="1">
      <c r="A81" s="38" t="s">
        <v>38</v>
      </c>
      <c r="B81" s="10" t="s">
        <v>20</v>
      </c>
      <c r="C81" s="81">
        <f>C83+C84+C86</f>
        <v>0.6799999999999999</v>
      </c>
      <c r="D81" s="81">
        <v>0.679</v>
      </c>
      <c r="E81" s="81">
        <v>0.678</v>
      </c>
      <c r="F81" s="81">
        <v>0.677</v>
      </c>
      <c r="G81" s="81">
        <v>0.666</v>
      </c>
      <c r="H81" s="81">
        <v>0.665</v>
      </c>
      <c r="I81" s="81">
        <v>0.664</v>
      </c>
    </row>
    <row r="82" spans="1:9" ht="18.75">
      <c r="A82" s="39" t="s">
        <v>32</v>
      </c>
      <c r="B82" s="10"/>
      <c r="C82" s="99"/>
      <c r="D82" s="99"/>
      <c r="E82" s="99"/>
      <c r="F82" s="99"/>
      <c r="G82" s="99"/>
      <c r="H82" s="99"/>
      <c r="I82" s="99"/>
    </row>
    <row r="83" spans="1:9" ht="18.75">
      <c r="A83" s="40" t="s">
        <v>29</v>
      </c>
      <c r="B83" s="10" t="s">
        <v>20</v>
      </c>
      <c r="C83" s="94">
        <v>0.57</v>
      </c>
      <c r="D83" s="94">
        <v>0.569</v>
      </c>
      <c r="E83" s="94">
        <v>0.568</v>
      </c>
      <c r="F83" s="94">
        <v>0.567</v>
      </c>
      <c r="G83" s="94">
        <v>0.566</v>
      </c>
      <c r="H83" s="94">
        <v>0.565</v>
      </c>
      <c r="I83" s="75">
        <v>0.564</v>
      </c>
    </row>
    <row r="84" spans="1:9" ht="18.75">
      <c r="A84" s="9" t="s">
        <v>34</v>
      </c>
      <c r="B84" s="10" t="s">
        <v>20</v>
      </c>
      <c r="C84" s="95">
        <v>0.07</v>
      </c>
      <c r="D84" s="95">
        <v>0.07</v>
      </c>
      <c r="E84" s="95">
        <v>0.07</v>
      </c>
      <c r="F84" s="95">
        <v>0.07</v>
      </c>
      <c r="G84" s="95">
        <v>0.07</v>
      </c>
      <c r="H84" s="95">
        <v>0.07</v>
      </c>
      <c r="I84" s="95">
        <v>0.07</v>
      </c>
    </row>
    <row r="85" spans="1:9" ht="18.75">
      <c r="A85" s="9" t="s">
        <v>35</v>
      </c>
      <c r="B85" s="10" t="s">
        <v>20</v>
      </c>
      <c r="C85" s="98"/>
      <c r="D85" s="98"/>
      <c r="E85" s="98"/>
      <c r="F85" s="98"/>
      <c r="G85" s="98"/>
      <c r="H85" s="98"/>
      <c r="I85" s="96"/>
    </row>
    <row r="86" spans="1:9" ht="18.75">
      <c r="A86" s="9" t="s">
        <v>36</v>
      </c>
      <c r="B86" s="10" t="s">
        <v>19</v>
      </c>
      <c r="C86" s="95">
        <v>0.04</v>
      </c>
      <c r="D86" s="95">
        <v>0.04</v>
      </c>
      <c r="E86" s="95">
        <v>0.04</v>
      </c>
      <c r="F86" s="95">
        <v>0.04</v>
      </c>
      <c r="G86" s="95">
        <v>0.04</v>
      </c>
      <c r="H86" s="95">
        <v>0.04</v>
      </c>
      <c r="I86" s="95">
        <v>0.04</v>
      </c>
    </row>
    <row r="87" spans="1:9" ht="75">
      <c r="A87" s="41" t="s">
        <v>52</v>
      </c>
      <c r="B87" s="10" t="s">
        <v>20</v>
      </c>
      <c r="C87" s="97">
        <v>2.988</v>
      </c>
      <c r="D87" s="97">
        <v>2.882</v>
      </c>
      <c r="E87" s="97">
        <v>2.881</v>
      </c>
      <c r="F87" s="97">
        <v>2.881</v>
      </c>
      <c r="G87" s="97">
        <v>2.881</v>
      </c>
      <c r="H87" s="97">
        <v>2.881</v>
      </c>
      <c r="I87" s="97">
        <v>2.881</v>
      </c>
    </row>
    <row r="88" spans="1:9" ht="19.5">
      <c r="A88" s="22" t="s">
        <v>21</v>
      </c>
      <c r="B88" s="10"/>
      <c r="C88" s="70"/>
      <c r="D88" s="70"/>
      <c r="E88" s="70"/>
      <c r="F88" s="70"/>
      <c r="G88" s="70"/>
      <c r="H88" s="70"/>
      <c r="I88" s="70"/>
    </row>
    <row r="89" spans="1:9" ht="18.75">
      <c r="A89" s="42" t="s">
        <v>23</v>
      </c>
      <c r="B89" s="10" t="s">
        <v>20</v>
      </c>
      <c r="C89" s="11"/>
      <c r="D89" s="11"/>
      <c r="E89" s="11"/>
      <c r="F89" s="11"/>
      <c r="G89" s="11"/>
      <c r="H89" s="11"/>
      <c r="I89" s="11"/>
    </row>
    <row r="90" spans="1:9" ht="37.5">
      <c r="A90" s="43" t="s">
        <v>37</v>
      </c>
      <c r="B90" s="10" t="s">
        <v>19</v>
      </c>
      <c r="C90" s="11"/>
      <c r="D90" s="11"/>
      <c r="E90" s="11"/>
      <c r="F90" s="11"/>
      <c r="G90" s="11"/>
      <c r="H90" s="11"/>
      <c r="I90" s="11"/>
    </row>
    <row r="91" spans="1:9" ht="18.75">
      <c r="A91" s="44" t="s">
        <v>25</v>
      </c>
      <c r="B91" s="10" t="s">
        <v>20</v>
      </c>
      <c r="C91" s="11"/>
      <c r="D91" s="11"/>
      <c r="E91" s="11"/>
      <c r="F91" s="11"/>
      <c r="G91" s="11"/>
      <c r="H91" s="11"/>
      <c r="I91" s="11"/>
    </row>
    <row r="92" spans="1:9" ht="18.75">
      <c r="A92" s="44" t="s">
        <v>26</v>
      </c>
      <c r="B92" s="10" t="s">
        <v>20</v>
      </c>
      <c r="C92" s="90">
        <v>0.373</v>
      </c>
      <c r="D92" s="90">
        <v>0.373</v>
      </c>
      <c r="E92" s="90">
        <v>0.372</v>
      </c>
      <c r="F92" s="90">
        <v>0.372</v>
      </c>
      <c r="G92" s="90">
        <v>0.372</v>
      </c>
      <c r="H92" s="90">
        <v>0.372</v>
      </c>
      <c r="I92" s="90">
        <v>0.372</v>
      </c>
    </row>
    <row r="93" spans="1:9" ht="24" customHeight="1">
      <c r="A93" s="25" t="s">
        <v>27</v>
      </c>
      <c r="B93" s="10" t="s">
        <v>20</v>
      </c>
      <c r="C93" s="90">
        <v>0.491</v>
      </c>
      <c r="D93" s="90">
        <v>0.491</v>
      </c>
      <c r="E93" s="90">
        <v>0.491</v>
      </c>
      <c r="F93" s="90">
        <v>0.491</v>
      </c>
      <c r="G93" s="90">
        <v>0.491</v>
      </c>
      <c r="H93" s="90">
        <v>0.491</v>
      </c>
      <c r="I93" s="90">
        <v>0.491</v>
      </c>
    </row>
    <row r="94" spans="1:9" ht="18.75">
      <c r="A94" s="44" t="s">
        <v>13</v>
      </c>
      <c r="B94" s="10" t="s">
        <v>19</v>
      </c>
      <c r="C94" s="90">
        <v>0.08</v>
      </c>
      <c r="D94" s="90">
        <v>0.08</v>
      </c>
      <c r="E94" s="90">
        <v>0.08</v>
      </c>
      <c r="F94" s="90">
        <v>0.08</v>
      </c>
      <c r="G94" s="90">
        <v>0.08</v>
      </c>
      <c r="H94" s="90">
        <v>0.08</v>
      </c>
      <c r="I94" s="90">
        <v>0.08</v>
      </c>
    </row>
    <row r="95" spans="1:9" ht="18.75">
      <c r="A95" s="45" t="s">
        <v>16</v>
      </c>
      <c r="B95" s="10" t="s">
        <v>19</v>
      </c>
      <c r="C95" s="90">
        <v>0.843</v>
      </c>
      <c r="D95" s="90">
        <v>0.843</v>
      </c>
      <c r="E95" s="90">
        <v>0.843</v>
      </c>
      <c r="F95" s="90">
        <v>0.843</v>
      </c>
      <c r="G95" s="90">
        <v>0.843</v>
      </c>
      <c r="H95" s="90">
        <v>0.843</v>
      </c>
      <c r="I95" s="90">
        <v>0.843</v>
      </c>
    </row>
    <row r="96" spans="1:9" ht="37.5">
      <c r="A96" s="44" t="s">
        <v>30</v>
      </c>
      <c r="B96" s="10" t="s">
        <v>19</v>
      </c>
      <c r="C96" s="87">
        <v>0.095</v>
      </c>
      <c r="D96" s="87">
        <v>0.095</v>
      </c>
      <c r="E96" s="87">
        <v>0.095</v>
      </c>
      <c r="F96" s="87">
        <v>0.095</v>
      </c>
      <c r="G96" s="87">
        <v>0.095</v>
      </c>
      <c r="H96" s="87">
        <v>0.095</v>
      </c>
      <c r="I96" s="87">
        <v>0.095</v>
      </c>
    </row>
    <row r="97" spans="1:9" ht="18.75">
      <c r="A97" s="44" t="s">
        <v>33</v>
      </c>
      <c r="B97" s="10" t="s">
        <v>19</v>
      </c>
      <c r="C97" s="87">
        <v>1.106</v>
      </c>
      <c r="D97" s="87">
        <v>1</v>
      </c>
      <c r="E97" s="87">
        <v>1</v>
      </c>
      <c r="F97" s="87">
        <v>1</v>
      </c>
      <c r="G97" s="87">
        <v>1</v>
      </c>
      <c r="H97" s="87">
        <v>1</v>
      </c>
      <c r="I97" s="87">
        <v>1</v>
      </c>
    </row>
    <row r="98" spans="1:9" ht="39">
      <c r="A98" s="26" t="s">
        <v>62</v>
      </c>
      <c r="B98" s="10" t="s">
        <v>10</v>
      </c>
      <c r="C98" s="90">
        <v>3.9</v>
      </c>
      <c r="D98" s="90">
        <v>1.1</v>
      </c>
      <c r="E98" s="90">
        <v>0.7</v>
      </c>
      <c r="F98" s="92">
        <v>0.6</v>
      </c>
      <c r="G98" s="91">
        <v>0.6</v>
      </c>
      <c r="H98" s="92">
        <v>0.5</v>
      </c>
      <c r="I98" s="91">
        <v>0.5</v>
      </c>
    </row>
    <row r="99" spans="1:9" ht="78">
      <c r="A99" s="106" t="s">
        <v>56</v>
      </c>
      <c r="B99" s="77" t="s">
        <v>11</v>
      </c>
      <c r="C99" s="118">
        <v>47767</v>
      </c>
      <c r="D99" s="118">
        <v>48667</v>
      </c>
      <c r="E99" s="118">
        <v>51205</v>
      </c>
      <c r="F99" s="118">
        <v>52741.15</v>
      </c>
      <c r="G99" s="118">
        <v>53253</v>
      </c>
      <c r="H99" s="118">
        <v>54323.38</v>
      </c>
      <c r="I99" s="118">
        <v>55953.08</v>
      </c>
    </row>
    <row r="100" spans="1:9" ht="19.5">
      <c r="A100" s="22" t="s">
        <v>21</v>
      </c>
      <c r="B100" s="10"/>
      <c r="C100" s="104"/>
      <c r="D100" s="104"/>
      <c r="E100" s="104"/>
      <c r="F100" s="104"/>
      <c r="G100" s="104"/>
      <c r="H100" s="104"/>
      <c r="I100" s="104"/>
    </row>
    <row r="101" spans="1:9" ht="18.75">
      <c r="A101" s="35" t="s">
        <v>23</v>
      </c>
      <c r="B101" s="10" t="s">
        <v>11</v>
      </c>
      <c r="C101" s="11"/>
      <c r="D101" s="11"/>
      <c r="E101" s="11"/>
      <c r="F101" s="11"/>
      <c r="G101" s="11"/>
      <c r="H101" s="11"/>
      <c r="I101" s="11"/>
    </row>
    <row r="102" spans="1:9" ht="37.5">
      <c r="A102" s="24" t="s">
        <v>37</v>
      </c>
      <c r="B102" s="10" t="s">
        <v>11</v>
      </c>
      <c r="C102" s="11"/>
      <c r="D102" s="11"/>
      <c r="E102" s="11"/>
      <c r="F102" s="11"/>
      <c r="G102" s="12"/>
      <c r="H102" s="11"/>
      <c r="I102" s="12"/>
    </row>
    <row r="103" spans="1:9" ht="18.75">
      <c r="A103" s="36" t="s">
        <v>25</v>
      </c>
      <c r="B103" s="10" t="s">
        <v>11</v>
      </c>
      <c r="C103" s="11"/>
      <c r="D103" s="11"/>
      <c r="E103" s="11"/>
      <c r="F103" s="11"/>
      <c r="G103" s="12"/>
      <c r="H103" s="11"/>
      <c r="I103" s="12"/>
    </row>
    <row r="104" spans="1:9" ht="18.75">
      <c r="A104" s="36" t="s">
        <v>26</v>
      </c>
      <c r="B104" s="10" t="s">
        <v>11</v>
      </c>
      <c r="C104" s="103">
        <v>34424.45</v>
      </c>
      <c r="D104" s="103">
        <v>37866.89</v>
      </c>
      <c r="E104" s="103">
        <v>46653.58</v>
      </c>
      <c r="F104" s="103">
        <f aca="true" t="shared" si="8" ref="F104:I107">E104*1.1</f>
        <v>51318.93800000001</v>
      </c>
      <c r="G104" s="103">
        <f t="shared" si="8"/>
        <v>56450.831800000014</v>
      </c>
      <c r="H104" s="103">
        <f t="shared" si="8"/>
        <v>62095.91498000002</v>
      </c>
      <c r="I104" s="103">
        <f t="shared" si="8"/>
        <v>68305.50647800002</v>
      </c>
    </row>
    <row r="105" spans="1:9" ht="37.5">
      <c r="A105" s="37" t="s">
        <v>27</v>
      </c>
      <c r="B105" s="10" t="s">
        <v>11</v>
      </c>
      <c r="C105" s="103">
        <v>37313.72</v>
      </c>
      <c r="D105" s="103">
        <v>39179.41</v>
      </c>
      <c r="E105" s="103">
        <v>47138.37</v>
      </c>
      <c r="F105" s="103">
        <f t="shared" si="8"/>
        <v>51852.20700000001</v>
      </c>
      <c r="G105" s="103">
        <f t="shared" si="8"/>
        <v>57037.427700000015</v>
      </c>
      <c r="H105" s="103">
        <f t="shared" si="8"/>
        <v>62741.17047000002</v>
      </c>
      <c r="I105" s="103">
        <f t="shared" si="8"/>
        <v>69015.28751700003</v>
      </c>
    </row>
    <row r="106" spans="1:9" ht="75">
      <c r="A106" s="37" t="s">
        <v>86</v>
      </c>
      <c r="B106" s="10" t="s">
        <v>11</v>
      </c>
      <c r="C106" s="103">
        <v>31788.74</v>
      </c>
      <c r="D106" s="103">
        <v>32105.12</v>
      </c>
      <c r="E106" s="103">
        <v>33774.586</v>
      </c>
      <c r="F106" s="103">
        <f t="shared" si="8"/>
        <v>37152.04460000001</v>
      </c>
      <c r="G106" s="103">
        <f t="shared" si="8"/>
        <v>40867.24906000001</v>
      </c>
      <c r="H106" s="103">
        <f t="shared" si="8"/>
        <v>44953.97396600001</v>
      </c>
      <c r="I106" s="103">
        <f t="shared" si="8"/>
        <v>49449.37136260002</v>
      </c>
    </row>
    <row r="107" spans="1:9" ht="75">
      <c r="A107" s="45" t="s">
        <v>0</v>
      </c>
      <c r="B107" s="10" t="s">
        <v>11</v>
      </c>
      <c r="C107" s="103">
        <v>30697.92</v>
      </c>
      <c r="D107" s="103">
        <v>31311.85</v>
      </c>
      <c r="E107" s="103">
        <v>32940.06</v>
      </c>
      <c r="F107" s="103">
        <f t="shared" si="8"/>
        <v>36234.066</v>
      </c>
      <c r="G107" s="103">
        <f t="shared" si="8"/>
        <v>39857.4726</v>
      </c>
      <c r="H107" s="103">
        <f t="shared" si="8"/>
        <v>43843.219860000005</v>
      </c>
      <c r="I107" s="103">
        <f t="shared" si="8"/>
        <v>48227.54184600001</v>
      </c>
    </row>
    <row r="108" spans="1:9" ht="18.75">
      <c r="A108" s="36" t="s">
        <v>28</v>
      </c>
      <c r="B108" s="10" t="s">
        <v>11</v>
      </c>
      <c r="C108" s="11"/>
      <c r="D108" s="11"/>
      <c r="E108" s="11"/>
      <c r="F108" s="12"/>
      <c r="G108" s="11"/>
      <c r="H108" s="12"/>
      <c r="I108" s="12"/>
    </row>
    <row r="109" spans="1:9" ht="56.25">
      <c r="A109" s="24" t="s">
        <v>24</v>
      </c>
      <c r="B109" s="10" t="s">
        <v>11</v>
      </c>
      <c r="C109" s="11"/>
      <c r="D109" s="11"/>
      <c r="E109" s="11"/>
      <c r="F109" s="12"/>
      <c r="G109" s="11"/>
      <c r="H109" s="12"/>
      <c r="I109" s="12"/>
    </row>
    <row r="110" spans="1:9" ht="18.75">
      <c r="A110" s="36" t="s">
        <v>29</v>
      </c>
      <c r="B110" s="10" t="s">
        <v>11</v>
      </c>
      <c r="C110" s="82">
        <v>30551</v>
      </c>
      <c r="D110" s="82">
        <v>31058.6</v>
      </c>
      <c r="E110" s="78">
        <v>32673.64</v>
      </c>
      <c r="F110" s="82">
        <f aca="true" t="shared" si="9" ref="F110:I114">E110*1.1</f>
        <v>35941.004</v>
      </c>
      <c r="G110" s="82">
        <f t="shared" si="9"/>
        <v>39535.104400000004</v>
      </c>
      <c r="H110" s="82">
        <f t="shared" si="9"/>
        <v>43488.61484000001</v>
      </c>
      <c r="I110" s="82">
        <f t="shared" si="9"/>
        <v>47837.47632400002</v>
      </c>
    </row>
    <row r="111" spans="1:9" ht="37.5">
      <c r="A111" s="37" t="s">
        <v>30</v>
      </c>
      <c r="B111" s="10" t="s">
        <v>11</v>
      </c>
      <c r="C111" s="11">
        <v>36583.7</v>
      </c>
      <c r="D111" s="11">
        <v>37315.3</v>
      </c>
      <c r="E111" s="11">
        <v>39255.69</v>
      </c>
      <c r="F111" s="103">
        <f t="shared" si="9"/>
        <v>43181.259000000005</v>
      </c>
      <c r="G111" s="103">
        <f t="shared" si="9"/>
        <v>47499.38490000001</v>
      </c>
      <c r="H111" s="103">
        <f t="shared" si="9"/>
        <v>52249.32339000002</v>
      </c>
      <c r="I111" s="103">
        <f t="shared" si="9"/>
        <v>57474.255729000026</v>
      </c>
    </row>
    <row r="112" spans="1:9" ht="37.5">
      <c r="A112" s="37" t="s">
        <v>31</v>
      </c>
      <c r="B112" s="10" t="s">
        <v>11</v>
      </c>
      <c r="C112" s="12">
        <v>26272.4</v>
      </c>
      <c r="D112" s="12">
        <v>27060.6</v>
      </c>
      <c r="E112" s="103">
        <v>28467.75</v>
      </c>
      <c r="F112" s="103">
        <f t="shared" si="9"/>
        <v>31314.525</v>
      </c>
      <c r="G112" s="103">
        <f t="shared" si="9"/>
        <v>34445.9775</v>
      </c>
      <c r="H112" s="103">
        <f t="shared" si="9"/>
        <v>37890.57525</v>
      </c>
      <c r="I112" s="103">
        <f t="shared" si="9"/>
        <v>41679.632775000005</v>
      </c>
    </row>
    <row r="113" spans="1:9" ht="18.75">
      <c r="A113" s="36" t="s">
        <v>33</v>
      </c>
      <c r="B113" s="10" t="s">
        <v>11</v>
      </c>
      <c r="C113" s="11">
        <v>28679.69</v>
      </c>
      <c r="D113" s="11">
        <v>29253.28</v>
      </c>
      <c r="E113" s="11">
        <v>30774.45</v>
      </c>
      <c r="F113" s="103">
        <f t="shared" si="9"/>
        <v>33851.895000000004</v>
      </c>
      <c r="G113" s="103">
        <f t="shared" si="9"/>
        <v>37237.084500000004</v>
      </c>
      <c r="H113" s="103">
        <f t="shared" si="9"/>
        <v>40960.79295000001</v>
      </c>
      <c r="I113" s="103">
        <f t="shared" si="9"/>
        <v>45056.87224500001</v>
      </c>
    </row>
    <row r="114" spans="1:9" ht="95.25" customHeight="1">
      <c r="A114" s="73" t="s">
        <v>94</v>
      </c>
      <c r="B114" s="66" t="s">
        <v>11</v>
      </c>
      <c r="C114" s="82">
        <v>44723</v>
      </c>
      <c r="D114" s="82">
        <v>47336</v>
      </c>
      <c r="E114" s="82">
        <v>48914</v>
      </c>
      <c r="F114" s="82">
        <f t="shared" si="9"/>
        <v>53805.4</v>
      </c>
      <c r="G114" s="82">
        <f t="shared" si="9"/>
        <v>59185.94000000001</v>
      </c>
      <c r="H114" s="82">
        <f t="shared" si="9"/>
        <v>65104.534000000014</v>
      </c>
      <c r="I114" s="82">
        <f t="shared" si="9"/>
        <v>71614.98740000003</v>
      </c>
    </row>
    <row r="115" spans="1:9" ht="18.75">
      <c r="A115" s="67" t="s">
        <v>75</v>
      </c>
      <c r="B115" s="66"/>
      <c r="C115" s="78"/>
      <c r="D115" s="78"/>
      <c r="E115" s="78"/>
      <c r="F115" s="83"/>
      <c r="G115" s="78"/>
      <c r="H115" s="83"/>
      <c r="I115" s="83"/>
    </row>
    <row r="116" spans="1:9" ht="18.75">
      <c r="A116" s="68" t="s">
        <v>29</v>
      </c>
      <c r="B116" s="66" t="s">
        <v>11</v>
      </c>
      <c r="C116" s="78"/>
      <c r="D116" s="78"/>
      <c r="E116" s="78"/>
      <c r="F116" s="78"/>
      <c r="G116" s="78"/>
      <c r="H116" s="78"/>
      <c r="I116" s="78"/>
    </row>
    <row r="117" spans="1:9" ht="18.75">
      <c r="A117" s="68" t="s">
        <v>34</v>
      </c>
      <c r="B117" s="66" t="s">
        <v>11</v>
      </c>
      <c r="C117" s="82">
        <v>37627</v>
      </c>
      <c r="D117" s="82">
        <v>40566.3</v>
      </c>
      <c r="E117" s="82">
        <v>42277</v>
      </c>
      <c r="F117" s="82">
        <f>E117*1.1</f>
        <v>46504.700000000004</v>
      </c>
      <c r="G117" s="82">
        <f>F117*1.1</f>
        <v>51155.170000000006</v>
      </c>
      <c r="H117" s="82">
        <f>G117*1.1</f>
        <v>56270.68700000001</v>
      </c>
      <c r="I117" s="82">
        <f>H117*1.1</f>
        <v>61897.755700000016</v>
      </c>
    </row>
    <row r="118" spans="1:9" ht="18.75">
      <c r="A118" s="68" t="s">
        <v>35</v>
      </c>
      <c r="B118" s="66" t="s">
        <v>11</v>
      </c>
      <c r="C118" s="82"/>
      <c r="D118" s="82"/>
      <c r="E118" s="82"/>
      <c r="F118" s="82"/>
      <c r="G118" s="82"/>
      <c r="H118" s="82"/>
      <c r="I118" s="82"/>
    </row>
    <row r="119" spans="1:9" ht="18.75">
      <c r="A119" s="68" t="s">
        <v>36</v>
      </c>
      <c r="B119" s="66" t="s">
        <v>11</v>
      </c>
      <c r="C119" s="82">
        <v>59064</v>
      </c>
      <c r="D119" s="82">
        <v>60917</v>
      </c>
      <c r="E119" s="82">
        <f>D119*1.04</f>
        <v>63353.68</v>
      </c>
      <c r="F119" s="82">
        <f aca="true" t="shared" si="10" ref="F119:I120">E119*1.05</f>
        <v>66521.364</v>
      </c>
      <c r="G119" s="82">
        <f t="shared" si="10"/>
        <v>69847.43220000001</v>
      </c>
      <c r="H119" s="82">
        <f t="shared" si="10"/>
        <v>73339.80381000001</v>
      </c>
      <c r="I119" s="82">
        <f t="shared" si="10"/>
        <v>77006.79400050001</v>
      </c>
    </row>
    <row r="120" spans="1:9" ht="60" customHeight="1">
      <c r="A120" s="51" t="s">
        <v>49</v>
      </c>
      <c r="B120" s="10" t="s">
        <v>11</v>
      </c>
      <c r="C120" s="11">
        <v>34424.1</v>
      </c>
      <c r="D120" s="11">
        <v>37866.5</v>
      </c>
      <c r="E120" s="11">
        <v>41653.2</v>
      </c>
      <c r="F120" s="103">
        <f t="shared" si="10"/>
        <v>43735.86</v>
      </c>
      <c r="G120" s="103">
        <f t="shared" si="10"/>
        <v>45922.653000000006</v>
      </c>
      <c r="H120" s="103">
        <f t="shared" si="10"/>
        <v>48218.785650000005</v>
      </c>
      <c r="I120" s="103">
        <f t="shared" si="10"/>
        <v>50629.72493250001</v>
      </c>
    </row>
    <row r="121" spans="1:9" ht="42.75" customHeight="1">
      <c r="A121" s="122" t="s">
        <v>54</v>
      </c>
      <c r="B121" s="77" t="s">
        <v>8</v>
      </c>
      <c r="C121" s="123">
        <v>1878.962</v>
      </c>
      <c r="D121" s="123">
        <v>1878.156</v>
      </c>
      <c r="E121" s="123">
        <v>1944.151</v>
      </c>
      <c r="F121" s="123">
        <v>1999.944</v>
      </c>
      <c r="G121" s="123">
        <v>2016.158</v>
      </c>
      <c r="H121" s="123">
        <v>2053.423</v>
      </c>
      <c r="I121" s="123">
        <v>2111.669</v>
      </c>
    </row>
    <row r="122" spans="1:9" ht="18.75">
      <c r="A122" s="52" t="s">
        <v>21</v>
      </c>
      <c r="B122" s="10" t="s">
        <v>8</v>
      </c>
      <c r="C122" s="11"/>
      <c r="D122" s="11"/>
      <c r="E122" s="11"/>
      <c r="F122" s="11"/>
      <c r="G122" s="11"/>
      <c r="H122" s="11"/>
      <c r="I122" s="11"/>
    </row>
    <row r="123" spans="1:9" ht="56.25">
      <c r="A123" s="52" t="s">
        <v>55</v>
      </c>
      <c r="B123" s="10" t="s">
        <v>8</v>
      </c>
      <c r="C123" s="79">
        <v>1234.31</v>
      </c>
      <c r="D123" s="79">
        <v>1309.575</v>
      </c>
      <c r="E123" s="79">
        <v>1440.034</v>
      </c>
      <c r="F123" s="79">
        <v>1512.036</v>
      </c>
      <c r="G123" s="79">
        <v>1587.637</v>
      </c>
      <c r="H123" s="79">
        <v>1667.019</v>
      </c>
      <c r="I123" s="79">
        <v>1750.37</v>
      </c>
    </row>
    <row r="124" spans="1:9" ht="37.5">
      <c r="A124" s="52" t="s">
        <v>59</v>
      </c>
      <c r="B124" s="10" t="s">
        <v>8</v>
      </c>
      <c r="C124" s="11"/>
      <c r="D124" s="11"/>
      <c r="E124" s="11"/>
      <c r="F124" s="11"/>
      <c r="G124" s="11"/>
      <c r="H124" s="11"/>
      <c r="I124" s="11"/>
    </row>
    <row r="125" spans="1:9" ht="37.5">
      <c r="A125" s="52" t="s">
        <v>63</v>
      </c>
      <c r="B125" s="10" t="s">
        <v>8</v>
      </c>
      <c r="C125" s="78">
        <v>308.676</v>
      </c>
      <c r="D125" s="78">
        <v>364.939</v>
      </c>
      <c r="E125" s="78">
        <v>393.564</v>
      </c>
      <c r="F125" s="78">
        <v>405.371</v>
      </c>
      <c r="G125" s="78">
        <v>409.307</v>
      </c>
      <c r="H125" s="78">
        <v>417.533</v>
      </c>
      <c r="I125" s="78">
        <v>430.059</v>
      </c>
    </row>
    <row r="126" spans="1:9" ht="18.75">
      <c r="A126" s="4" t="s">
        <v>3</v>
      </c>
      <c r="B126" s="10" t="s">
        <v>78</v>
      </c>
      <c r="C126" s="11"/>
      <c r="D126" s="11"/>
      <c r="E126" s="11"/>
      <c r="F126" s="11"/>
      <c r="G126" s="12"/>
      <c r="H126" s="11"/>
      <c r="I126" s="12"/>
    </row>
    <row r="127" spans="1:9" ht="31.5">
      <c r="A127" s="55" t="s">
        <v>97</v>
      </c>
      <c r="B127" s="10" t="s">
        <v>8</v>
      </c>
      <c r="C127" s="70">
        <v>30.17</v>
      </c>
      <c r="D127" s="11">
        <v>23.082</v>
      </c>
      <c r="E127" s="70">
        <v>32.31</v>
      </c>
      <c r="F127" s="11">
        <v>33.279</v>
      </c>
      <c r="G127" s="70">
        <v>33.602</v>
      </c>
      <c r="H127" s="11">
        <v>34.277</v>
      </c>
      <c r="I127" s="70">
        <v>35.305</v>
      </c>
    </row>
    <row r="128" spans="1:9" ht="18.75">
      <c r="A128" s="147" t="s">
        <v>72</v>
      </c>
      <c r="B128" s="148"/>
      <c r="C128" s="148"/>
      <c r="D128" s="148"/>
      <c r="E128" s="148"/>
      <c r="F128" s="148"/>
      <c r="G128" s="148"/>
      <c r="H128" s="148"/>
      <c r="I128" s="149"/>
    </row>
    <row r="129" spans="1:9" ht="39">
      <c r="A129" s="56" t="s">
        <v>71</v>
      </c>
      <c r="B129" s="16" t="s">
        <v>8</v>
      </c>
      <c r="C129" s="111">
        <v>22.3</v>
      </c>
      <c r="D129" s="111">
        <v>23.3</v>
      </c>
      <c r="E129" s="111">
        <v>21.7</v>
      </c>
      <c r="F129" s="111">
        <v>22.4</v>
      </c>
      <c r="G129" s="112">
        <v>22.5</v>
      </c>
      <c r="H129" s="111">
        <v>22.6</v>
      </c>
      <c r="I129" s="112">
        <v>22.7</v>
      </c>
    </row>
    <row r="130" spans="1:9" ht="18.75">
      <c r="A130" s="52" t="s">
        <v>21</v>
      </c>
      <c r="B130" s="16" t="s">
        <v>8</v>
      </c>
      <c r="C130" s="113"/>
      <c r="D130" s="113"/>
      <c r="E130" s="113"/>
      <c r="F130" s="113"/>
      <c r="G130" s="114"/>
      <c r="H130" s="113"/>
      <c r="I130" s="114"/>
    </row>
    <row r="131" spans="1:9" ht="18.75">
      <c r="A131" s="4" t="s">
        <v>69</v>
      </c>
      <c r="B131" s="16" t="s">
        <v>8</v>
      </c>
      <c r="C131" s="90">
        <v>12.4</v>
      </c>
      <c r="D131" s="90">
        <v>13.5</v>
      </c>
      <c r="E131" s="92">
        <v>13</v>
      </c>
      <c r="F131" s="92">
        <v>13.5</v>
      </c>
      <c r="G131" s="92">
        <v>13.5</v>
      </c>
      <c r="H131" s="90">
        <v>13.5</v>
      </c>
      <c r="I131" s="92">
        <v>15.3</v>
      </c>
    </row>
    <row r="132" spans="1:9" ht="18.75">
      <c r="A132" s="4" t="s">
        <v>70</v>
      </c>
      <c r="B132" s="16"/>
      <c r="C132" s="90">
        <v>9.9</v>
      </c>
      <c r="D132" s="90">
        <v>8.8</v>
      </c>
      <c r="E132" s="90">
        <v>8.7</v>
      </c>
      <c r="F132" s="90">
        <v>8.8</v>
      </c>
      <c r="G132" s="92">
        <v>8.9</v>
      </c>
      <c r="H132" s="90">
        <v>8.9</v>
      </c>
      <c r="I132" s="92">
        <v>8.9</v>
      </c>
    </row>
    <row r="133" spans="1:9" ht="18.75">
      <c r="A133" s="64" t="s">
        <v>65</v>
      </c>
      <c r="B133" s="16" t="s">
        <v>8</v>
      </c>
      <c r="C133" s="90">
        <v>7.9</v>
      </c>
      <c r="D133" s="90">
        <v>7.1</v>
      </c>
      <c r="E133" s="90">
        <v>6.4</v>
      </c>
      <c r="F133" s="90">
        <v>6.5</v>
      </c>
      <c r="G133" s="92">
        <v>6.6</v>
      </c>
      <c r="H133" s="90">
        <v>6.7</v>
      </c>
      <c r="I133" s="92">
        <v>6.8</v>
      </c>
    </row>
    <row r="134" spans="1:9" ht="31.5">
      <c r="A134" s="58" t="s">
        <v>76</v>
      </c>
      <c r="B134" s="16" t="s">
        <v>8</v>
      </c>
      <c r="C134" s="90">
        <v>1021.9</v>
      </c>
      <c r="D134" s="90">
        <v>959.1</v>
      </c>
      <c r="E134" s="90">
        <v>959.1</v>
      </c>
      <c r="F134" s="90">
        <v>1021.9</v>
      </c>
      <c r="G134" s="90">
        <v>1021.9</v>
      </c>
      <c r="H134" s="90">
        <v>1021.9</v>
      </c>
      <c r="I134" s="90">
        <v>1021.9</v>
      </c>
    </row>
    <row r="135" spans="1:9" ht="18.75">
      <c r="A135" s="58" t="s">
        <v>74</v>
      </c>
      <c r="B135" s="16" t="s">
        <v>8</v>
      </c>
      <c r="C135" s="92">
        <v>9</v>
      </c>
      <c r="D135" s="92">
        <v>8</v>
      </c>
      <c r="E135" s="92">
        <v>8</v>
      </c>
      <c r="F135" s="92">
        <v>9</v>
      </c>
      <c r="G135" s="92">
        <v>9</v>
      </c>
      <c r="H135" s="92">
        <v>9</v>
      </c>
      <c r="I135" s="92">
        <v>9</v>
      </c>
    </row>
    <row r="136" spans="1:9" ht="18.75">
      <c r="A136" s="64" t="s">
        <v>66</v>
      </c>
      <c r="B136" s="16" t="s">
        <v>8</v>
      </c>
      <c r="C136" s="90">
        <v>2</v>
      </c>
      <c r="D136" s="90">
        <v>1.7</v>
      </c>
      <c r="E136" s="90">
        <v>2.3</v>
      </c>
      <c r="F136" s="90">
        <v>2.3</v>
      </c>
      <c r="G136" s="92">
        <v>2.4</v>
      </c>
      <c r="H136" s="92">
        <v>2.5</v>
      </c>
      <c r="I136" s="92">
        <v>2.6</v>
      </c>
    </row>
    <row r="137" spans="1:9" ht="36" customHeight="1">
      <c r="A137" s="58" t="s">
        <v>77</v>
      </c>
      <c r="B137" s="16" t="s">
        <v>8</v>
      </c>
      <c r="C137" s="90">
        <v>961.9</v>
      </c>
      <c r="D137" s="90">
        <v>1513.3</v>
      </c>
      <c r="E137" s="90">
        <v>1513.3</v>
      </c>
      <c r="F137" s="90">
        <v>1513.3</v>
      </c>
      <c r="G137" s="90">
        <v>1513.3</v>
      </c>
      <c r="H137" s="90">
        <v>1513.3</v>
      </c>
      <c r="I137" s="90">
        <v>1513.3</v>
      </c>
    </row>
    <row r="138" spans="1:9" ht="18.75">
      <c r="A138" s="4" t="s">
        <v>73</v>
      </c>
      <c r="B138" s="16"/>
      <c r="C138" s="11"/>
      <c r="D138" s="11"/>
      <c r="E138" s="11"/>
      <c r="F138" s="11"/>
      <c r="G138" s="12"/>
      <c r="H138" s="11"/>
      <c r="I138" s="12"/>
    </row>
    <row r="139" spans="1:9" ht="18.75">
      <c r="A139" s="57" t="s">
        <v>67</v>
      </c>
      <c r="B139" s="16" t="s">
        <v>8</v>
      </c>
      <c r="C139" s="17"/>
      <c r="D139" s="17"/>
      <c r="E139" s="17"/>
      <c r="F139" s="17"/>
      <c r="G139" s="18"/>
      <c r="H139" s="17"/>
      <c r="I139" s="18"/>
    </row>
    <row r="140" spans="1:9" s="63" customFormat="1" ht="33.75" customHeight="1">
      <c r="A140" s="59" t="s">
        <v>68</v>
      </c>
      <c r="B140" s="60" t="s">
        <v>8</v>
      </c>
      <c r="C140" s="61"/>
      <c r="D140" s="61"/>
      <c r="E140" s="61"/>
      <c r="F140" s="61"/>
      <c r="G140" s="62"/>
      <c r="H140" s="61"/>
      <c r="I140" s="62"/>
    </row>
    <row r="141" spans="1:7" ht="18.75">
      <c r="A141" s="146" t="s">
        <v>41</v>
      </c>
      <c r="B141" s="146"/>
      <c r="C141" s="146"/>
      <c r="D141" s="146"/>
      <c r="E141" s="146"/>
      <c r="F141" s="146"/>
      <c r="G141" s="146"/>
    </row>
    <row r="142" spans="1:9" ht="60" customHeight="1">
      <c r="A142" s="130" t="s">
        <v>22</v>
      </c>
      <c r="B142" s="130"/>
      <c r="C142" s="130"/>
      <c r="D142" s="130"/>
      <c r="E142" s="130"/>
      <c r="F142" s="130"/>
      <c r="G142" s="130"/>
      <c r="H142" s="130"/>
      <c r="I142" s="130"/>
    </row>
    <row r="143" spans="1:9" ht="47.25" customHeight="1">
      <c r="A143" s="145" t="s">
        <v>39</v>
      </c>
      <c r="B143" s="145"/>
      <c r="C143" s="145"/>
      <c r="D143" s="145"/>
      <c r="E143" s="145"/>
      <c r="F143" s="145"/>
      <c r="G143" s="145"/>
      <c r="H143" s="145"/>
      <c r="I143" s="145"/>
    </row>
  </sheetData>
  <sheetProtection/>
  <mergeCells count="20">
    <mergeCell ref="A4:I4"/>
    <mergeCell ref="F7:G7"/>
    <mergeCell ref="H7:H8"/>
    <mergeCell ref="I7:I8"/>
    <mergeCell ref="A143:I143"/>
    <mergeCell ref="A141:G141"/>
    <mergeCell ref="A23:I23"/>
    <mergeCell ref="A128:I128"/>
    <mergeCell ref="A65:I65"/>
    <mergeCell ref="A9:I9"/>
    <mergeCell ref="D6:D8"/>
    <mergeCell ref="A142:I142"/>
    <mergeCell ref="H1:I1"/>
    <mergeCell ref="H2:I2"/>
    <mergeCell ref="A1:F1"/>
    <mergeCell ref="C6:C8"/>
    <mergeCell ref="E6:E8"/>
    <mergeCell ref="F6:I6"/>
    <mergeCell ref="A6:A8"/>
    <mergeCell ref="B6:B8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75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Зав. ОСЭР</cp:lastModifiedBy>
  <cp:lastPrinted>2022-11-22T03:08:33Z</cp:lastPrinted>
  <dcterms:created xsi:type="dcterms:W3CDTF">2006-03-06T08:26:24Z</dcterms:created>
  <dcterms:modified xsi:type="dcterms:W3CDTF">2023-01-11T07:55:25Z</dcterms:modified>
  <cp:category/>
  <cp:version/>
  <cp:contentType/>
  <cp:contentStatus/>
</cp:coreProperties>
</file>