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9690" activeTab="0"/>
  </bookViews>
  <sheets>
    <sheet name="ноябрь-декабрь гагарина 33" sheetId="1" r:id="rId1"/>
    <sheet name="ноябрь-декабрь гага 34" sheetId="2" r:id="rId2"/>
    <sheet name="ноябрь-декабрь гага 35" sheetId="3" r:id="rId3"/>
    <sheet name="ноябрь-декабрь гага36" sheetId="4" r:id="rId4"/>
    <sheet name="ноябрь-декабрь Солзан" sheetId="5" r:id="rId5"/>
    <sheet name="ноябрь (2)" sheetId="6" r:id="rId6"/>
    <sheet name="декабрь 2014" sheetId="7" r:id="rId7"/>
  </sheets>
  <definedNames>
    <definedName name="_xlnm.Print_Titles" localSheetId="6">'декабрь 2014'!$7:$7</definedName>
    <definedName name="_xlnm.Print_Titles" localSheetId="5">'ноябрь (2)'!$7:$7</definedName>
    <definedName name="_xlnm.Print_Titles" localSheetId="1">'ноябрь-декабрь гага 34'!$7:$7</definedName>
    <definedName name="_xlnm.Print_Titles" localSheetId="2">'ноябрь-декабрь гага 35'!$7:$7</definedName>
    <definedName name="_xlnm.Print_Titles" localSheetId="3">'ноябрь-декабрь гага36'!$7:$7</definedName>
    <definedName name="_xlnm.Print_Titles" localSheetId="0">'ноябрь-декабрь гагарина 33'!$7:$7</definedName>
    <definedName name="_xlnm.Print_Titles" localSheetId="4">'ноябрь-декабрь Солзан'!$7:$7</definedName>
    <definedName name="_xlnm.Print_Area" localSheetId="6">'декабрь 2014'!$A$1:$F$46</definedName>
    <definedName name="_xlnm.Print_Area" localSheetId="5">'ноябрь (2)'!$A$1:$F$45</definedName>
    <definedName name="_xlnm.Print_Area" localSheetId="1">'ноябрь-декабрь гага 34'!$A$1:$F$45</definedName>
    <definedName name="_xlnm.Print_Area" localSheetId="2">'ноябрь-декабрь гага 35'!$A$1:$F$45</definedName>
    <definedName name="_xlnm.Print_Area" localSheetId="3">'ноябрь-декабрь гага36'!$A$1:$F$45</definedName>
    <definedName name="_xlnm.Print_Area" localSheetId="0">'ноябрь-декабрь гагарина 33'!$A$1:$F$45</definedName>
    <definedName name="_xlnm.Print_Area" localSheetId="4">'ноябрь-декабрь Солзан'!$A$1:$F$45</definedName>
  </definedNames>
  <calcPr fullCalcOnLoad="1"/>
</workbook>
</file>

<file path=xl/comments5.xml><?xml version="1.0" encoding="utf-8"?>
<comments xmlns="http://schemas.openxmlformats.org/spreadsheetml/2006/main">
  <authors>
    <author>glbuh</author>
  </authors>
  <commentList>
    <comment ref="B13" authorId="0">
      <text>
        <r>
          <rPr>
            <b/>
            <sz val="9"/>
            <rFont val="Tahoma"/>
            <family val="0"/>
          </rPr>
          <t>glbuh:</t>
        </r>
        <r>
          <rPr>
            <sz val="9"/>
            <rFont val="Tahoma"/>
            <family val="0"/>
          </rPr>
          <t xml:space="preserve">
8 конт площадок*3 раза в неделю*2 месяца
</t>
        </r>
      </text>
    </comment>
  </commentList>
</comments>
</file>

<file path=xl/sharedStrings.xml><?xml version="1.0" encoding="utf-8"?>
<sst xmlns="http://schemas.openxmlformats.org/spreadsheetml/2006/main" count="560" uniqueCount="87">
  <si>
    <t>по содержанию и текущему ремонту жилых домов</t>
  </si>
  <si>
    <t>Наименование работ</t>
  </si>
  <si>
    <t>1000 м2</t>
  </si>
  <si>
    <t>1 элев.</t>
  </si>
  <si>
    <t>Гидравлическое испытание трубопроводов системы отопления</t>
  </si>
  <si>
    <t>100 м</t>
  </si>
  <si>
    <t>шт</t>
  </si>
  <si>
    <t>42-011</t>
  </si>
  <si>
    <t>Осмотр системы центрального отопления в чердаках и подвальных помещениях</t>
  </si>
  <si>
    <t>Осмотр электросетей, арматуры и электрооборудования на лестничных клетках</t>
  </si>
  <si>
    <t>100 лест.</t>
  </si>
  <si>
    <t>52-033</t>
  </si>
  <si>
    <t>54-003</t>
  </si>
  <si>
    <t>54-013</t>
  </si>
  <si>
    <t>54-022</t>
  </si>
  <si>
    <t>м2</t>
  </si>
  <si>
    <t>1. Санитарное содержание домовладений</t>
  </si>
  <si>
    <t>Отчет о  выполненных работах</t>
  </si>
  <si>
    <t>Выполнено работ по содержанию и текущему ремонту сумму:</t>
  </si>
  <si>
    <t>Фактически оплачено:</t>
  </si>
  <si>
    <t>ИСПОЛНИТЕЛЬ</t>
  </si>
  <si>
    <t>ИТОГО:</t>
  </si>
  <si>
    <t>Таблица ТЕР</t>
  </si>
  <si>
    <t>Ед-ца измерения</t>
  </si>
  <si>
    <t>Объем работ пред-но</t>
  </si>
  <si>
    <t>Ст-сть работ ед.руб.</t>
  </si>
  <si>
    <t>Общая ст-сть пред-но</t>
  </si>
  <si>
    <t>Зимняя уборка дворовой территории</t>
  </si>
  <si>
    <t>42-007</t>
  </si>
  <si>
    <t>42-010</t>
  </si>
  <si>
    <t>Осмотр вводных электрических щитков</t>
  </si>
  <si>
    <t>100 шт</t>
  </si>
  <si>
    <t>54-025</t>
  </si>
  <si>
    <t>31-043</t>
  </si>
  <si>
    <t>Спуск и наполнение воды системы отопления без осмотра системы</t>
  </si>
  <si>
    <t>1000 м3 зд</t>
  </si>
  <si>
    <t>31-045</t>
  </si>
  <si>
    <t>Проверка на прогрев отопительных приборов с регулировкой</t>
  </si>
  <si>
    <t>прибор</t>
  </si>
  <si>
    <t>Снятие показаний с контрольных точек</t>
  </si>
  <si>
    <t>100 м2</t>
  </si>
  <si>
    <t>51-001</t>
  </si>
  <si>
    <t>м/ч</t>
  </si>
  <si>
    <t>Открытие, закрытие задвижки, вентиля</t>
  </si>
  <si>
    <t>Спуск воды из системы отопления без осмотра системы</t>
  </si>
  <si>
    <t>51-009</t>
  </si>
  <si>
    <t>заявлений не поступало</t>
  </si>
  <si>
    <t>за период: 01.11.2014- 30.11.2014г</t>
  </si>
  <si>
    <r>
      <t>Влажное подметание лестничных площадок и маршей без оборудования при количестве этажей 3</t>
    </r>
    <r>
      <rPr>
        <i/>
        <sz val="8"/>
        <color indexed="63"/>
        <rFont val="Arial Cyr"/>
        <family val="0"/>
      </rPr>
      <t xml:space="preserve"> </t>
    </r>
  </si>
  <si>
    <t>Подметание свежего снега (толщиной снежного покрова до 2-х см.)</t>
  </si>
  <si>
    <t xml:space="preserve">Сдвигание снега (толщиной снежного покрова свыше 2-х см.) </t>
  </si>
  <si>
    <t>Очистка ступений, входных площадок</t>
  </si>
  <si>
    <t xml:space="preserve">Уборка случайного мусора с проезжей части и тротуара </t>
  </si>
  <si>
    <t>Мытье лестничных площадок и маршей без оборудования при количестве этажей 3 ( 2р)</t>
  </si>
  <si>
    <t>Уборка контейнерных площадок  от мусора (  1 площ.*1р в нед)</t>
  </si>
  <si>
    <t>Работа техники (мусоровоз)</t>
  </si>
  <si>
    <t>Работа техники (беларус)</t>
  </si>
  <si>
    <t>Работа техники (гидромек)</t>
  </si>
  <si>
    <t xml:space="preserve">По всем интересующим Вас вопросам просим обращаться  по тел. 3-48-38 </t>
  </si>
  <si>
    <t>Промывка системы центрального отопления трубопровода и отопительные приборы гидропневматическим способом в домах 3этажей при диаметре трубопровода от 15 до 32 мм</t>
  </si>
  <si>
    <t>Количество отработынных письменных заявлений по дому за ноябрь 2014 год</t>
  </si>
  <si>
    <t xml:space="preserve"> 1.Уборка лестничных клеток</t>
  </si>
  <si>
    <t>2.Уборка территории</t>
  </si>
  <si>
    <t>3.Технич.осмотры</t>
  </si>
  <si>
    <t>4.Отопление</t>
  </si>
  <si>
    <t>Уборка контейнерных площадок  от мусора (  1 площ.*2р в нед)</t>
  </si>
  <si>
    <t>Количество отработынных письменных заявлений по дому за декабрь 2014 год</t>
  </si>
  <si>
    <t>заявлений  поступало-1</t>
  </si>
  <si>
    <t>и придомовых территорий обслуживаемых ООО "Управляющая компания жилищно-            коммунальным хозяйством г.Байкальска"</t>
  </si>
  <si>
    <t>и придомовых территорий обслуживаемых ООО "Управляющая компания жилищно-          коммунальным хозяйством г.Байкальска"</t>
  </si>
  <si>
    <t>за период: декабрь 2014</t>
  </si>
  <si>
    <t>город Байкальск Гагарина 33, 34, 35, 36 и пос Солзан</t>
  </si>
  <si>
    <t>Начисленно за Вывоз бытового мусора</t>
  </si>
  <si>
    <t>Начислено за содержание и ремонт жилого помещения декабрь2014 год:</t>
  </si>
  <si>
    <t>Задолженность  по статье "за содержание и ремонт жилого помещения" и Вывоз ТБО составляет:</t>
  </si>
  <si>
    <t>Начислено за содержание и ремонт жилого помещения ноябрь 2014 год:</t>
  </si>
  <si>
    <t xml:space="preserve">Начисленно за Вывоз бытового мусора за ноябрь </t>
  </si>
  <si>
    <t>город Байкальск Гагарина 33</t>
  </si>
  <si>
    <t>за период: 01.11.2014- 31.12.2014</t>
  </si>
  <si>
    <t>Начислено за содержание и ремонт жилого помещения за период</t>
  </si>
  <si>
    <t>Начисленно за Вывоз бытового мусора за период</t>
  </si>
  <si>
    <t>город Байкальск Гагарина 35</t>
  </si>
  <si>
    <t>город Байкальск Гагарина 34</t>
  </si>
  <si>
    <t>Количество отработынных письменных заявлений по дому за период</t>
  </si>
  <si>
    <t>город Байкальск Гагарина 36</t>
  </si>
  <si>
    <t>поселок Солзан</t>
  </si>
  <si>
    <t xml:space="preserve">Уборка контейнерных площадок  от мусора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</si>
</sst>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0"/>
      <color indexed="63"/>
      <name val="Arial Cyr"/>
      <family val="0"/>
    </font>
    <font>
      <i/>
      <sz val="8"/>
      <color indexed="63"/>
      <name val="Arial Cyr"/>
      <family val="0"/>
    </font>
    <font>
      <b/>
      <sz val="11"/>
      <color indexed="8"/>
      <name val="Calibri"/>
      <family val="2"/>
    </font>
    <font>
      <b/>
      <sz val="10"/>
      <color indexed="6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/>
    </xf>
    <xf numFmtId="2" fontId="6" fillId="34" borderId="22" xfId="0" applyNumberFormat="1" applyFont="1" applyFill="1" applyBorder="1" applyAlignment="1">
      <alignment horizontal="right" vertical="center" wrapText="1"/>
    </xf>
    <xf numFmtId="2" fontId="6" fillId="34" borderId="23" xfId="0" applyNumberFormat="1" applyFont="1" applyFill="1" applyBorder="1" applyAlignment="1">
      <alignment horizontal="right" vertical="center" wrapText="1"/>
    </xf>
    <xf numFmtId="2" fontId="3" fillId="33" borderId="2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34" borderId="32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9" fillId="34" borderId="32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35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view="pageBreakPreview" zoomScale="90" zoomScaleSheetLayoutView="90" zoomScalePageLayoutView="0" workbookViewId="0" topLeftCell="A19">
      <selection activeCell="B40" sqref="B40:D40"/>
    </sheetView>
  </sheetViews>
  <sheetFormatPr defaultColWidth="9.140625" defaultRowHeight="15"/>
  <cols>
    <col min="1" max="1" width="17.00390625" style="1" customWidth="1"/>
    <col min="2" max="2" width="49.7109375" style="2" customWidth="1"/>
    <col min="3" max="3" width="12.28125" style="1" customWidth="1"/>
    <col min="4" max="4" width="10.140625" style="2" customWidth="1"/>
    <col min="5" max="5" width="9.7109375" style="2" customWidth="1"/>
    <col min="6" max="6" width="14.421875" style="2" customWidth="1"/>
  </cols>
  <sheetData>
    <row r="1" spans="1:6" ht="15" customHeight="1">
      <c r="A1" s="25" t="s">
        <v>17</v>
      </c>
      <c r="B1" s="25"/>
      <c r="C1" s="25"/>
      <c r="D1" s="25"/>
      <c r="E1" s="25"/>
      <c r="F1" s="25"/>
    </row>
    <row r="2" spans="1:6" ht="15" customHeight="1">
      <c r="A2" s="25" t="s">
        <v>0</v>
      </c>
      <c r="B2" s="25"/>
      <c r="C2" s="25"/>
      <c r="D2" s="25"/>
      <c r="E2" s="25"/>
      <c r="F2" s="25"/>
    </row>
    <row r="3" spans="1:6" ht="30" customHeight="1">
      <c r="A3" s="25" t="s">
        <v>69</v>
      </c>
      <c r="B3" s="25"/>
      <c r="C3" s="25"/>
      <c r="D3" s="25"/>
      <c r="E3" s="25"/>
      <c r="F3" s="25"/>
    </row>
    <row r="4" spans="1:6" ht="56.25" customHeight="1">
      <c r="A4" s="53" t="s">
        <v>78</v>
      </c>
      <c r="B4" s="53"/>
      <c r="C4" s="53"/>
      <c r="D4" s="53"/>
      <c r="E4" s="53"/>
      <c r="F4" s="53"/>
    </row>
    <row r="5" spans="1:6" ht="15" customHeight="1">
      <c r="A5" s="25" t="s">
        <v>77</v>
      </c>
      <c r="B5" s="25"/>
      <c r="C5" s="25"/>
      <c r="D5" s="25"/>
      <c r="E5" s="25"/>
      <c r="F5" s="25"/>
    </row>
    <row r="6" spans="1:6" ht="15.75" thickBot="1">
      <c r="A6" s="32"/>
      <c r="B6" s="32"/>
      <c r="C6" s="32"/>
      <c r="D6" s="32"/>
      <c r="E6" s="32"/>
      <c r="F6" s="32"/>
    </row>
    <row r="7" spans="1:6" ht="43.5" customHeight="1" thickBot="1">
      <c r="A7" s="8" t="s">
        <v>22</v>
      </c>
      <c r="B7" s="9" t="s">
        <v>1</v>
      </c>
      <c r="C7" s="9" t="s">
        <v>23</v>
      </c>
      <c r="D7" s="9" t="s">
        <v>24</v>
      </c>
      <c r="E7" s="9" t="s">
        <v>25</v>
      </c>
      <c r="F7" s="10" t="s">
        <v>26</v>
      </c>
    </row>
    <row r="8" spans="1:6" ht="15.75" thickBot="1">
      <c r="A8" s="33" t="s">
        <v>16</v>
      </c>
      <c r="B8" s="34"/>
      <c r="C8" s="34"/>
      <c r="D8" s="34"/>
      <c r="E8" s="34"/>
      <c r="F8" s="35"/>
    </row>
    <row r="9" spans="1:6" ht="15.75" thickBot="1">
      <c r="A9" s="26" t="s">
        <v>61</v>
      </c>
      <c r="B9" s="27"/>
      <c r="C9" s="11"/>
      <c r="D9" s="11"/>
      <c r="E9" s="11"/>
      <c r="F9" s="12"/>
    </row>
    <row r="10" spans="1:6" ht="25.5">
      <c r="A10" s="17" t="s">
        <v>41</v>
      </c>
      <c r="B10" s="13" t="s">
        <v>48</v>
      </c>
      <c r="C10" s="13" t="s">
        <v>40</v>
      </c>
      <c r="D10" s="14">
        <v>0</v>
      </c>
      <c r="E10" s="14">
        <v>151.26</v>
      </c>
      <c r="F10" s="21">
        <f>D10*E10</f>
        <v>0</v>
      </c>
    </row>
    <row r="11" spans="1:6" ht="25.5">
      <c r="A11" s="18" t="s">
        <v>45</v>
      </c>
      <c r="B11" s="15" t="s">
        <v>53</v>
      </c>
      <c r="C11" s="15" t="s">
        <v>40</v>
      </c>
      <c r="D11" s="16">
        <v>2.1</v>
      </c>
      <c r="E11" s="16">
        <v>431.6</v>
      </c>
      <c r="F11" s="21">
        <f>D11*E11</f>
        <v>906.3600000000001</v>
      </c>
    </row>
    <row r="12" spans="1:6" ht="15">
      <c r="A12" s="44" t="s">
        <v>62</v>
      </c>
      <c r="B12" s="45"/>
      <c r="C12" s="13"/>
      <c r="D12" s="14"/>
      <c r="E12" s="14"/>
      <c r="F12" s="21"/>
    </row>
    <row r="13" spans="1:6" ht="28.5" customHeight="1">
      <c r="A13" s="17" t="s">
        <v>11</v>
      </c>
      <c r="B13" s="13" t="s">
        <v>54</v>
      </c>
      <c r="C13" s="13" t="s">
        <v>6</v>
      </c>
      <c r="D13" s="14">
        <v>2</v>
      </c>
      <c r="E13" s="14">
        <v>48.89</v>
      </c>
      <c r="F13" s="21">
        <f>D13*E13</f>
        <v>97.78</v>
      </c>
    </row>
    <row r="14" spans="1:6" ht="25.5">
      <c r="A14" s="18" t="s">
        <v>12</v>
      </c>
      <c r="B14" s="15" t="s">
        <v>49</v>
      </c>
      <c r="C14" s="15" t="s">
        <v>2</v>
      </c>
      <c r="D14" s="16">
        <v>0.05</v>
      </c>
      <c r="E14" s="16">
        <v>302.51</v>
      </c>
      <c r="F14" s="21">
        <f aca="true" t="shared" si="0" ref="F14:F28">D14*E14</f>
        <v>15.1255</v>
      </c>
    </row>
    <row r="15" spans="1:6" ht="25.5">
      <c r="A15" s="18" t="s">
        <v>13</v>
      </c>
      <c r="B15" s="15" t="s">
        <v>50</v>
      </c>
      <c r="C15" s="15" t="s">
        <v>2</v>
      </c>
      <c r="D15" s="16">
        <v>0.05</v>
      </c>
      <c r="E15" s="16">
        <v>1813.54</v>
      </c>
      <c r="F15" s="21">
        <f t="shared" si="0"/>
        <v>90.677</v>
      </c>
    </row>
    <row r="16" spans="1:6" ht="15">
      <c r="A16" s="28" t="s">
        <v>14</v>
      </c>
      <c r="B16" s="15" t="s">
        <v>51</v>
      </c>
      <c r="C16" s="15" t="s">
        <v>2</v>
      </c>
      <c r="D16" s="16">
        <v>0.01</v>
      </c>
      <c r="E16" s="16">
        <v>5005.2</v>
      </c>
      <c r="F16" s="21">
        <f t="shared" si="0"/>
        <v>50.052</v>
      </c>
    </row>
    <row r="17" spans="1:6" ht="25.5">
      <c r="A17" s="28"/>
      <c r="B17" s="15" t="s">
        <v>52</v>
      </c>
      <c r="C17" s="15" t="s">
        <v>2</v>
      </c>
      <c r="D17" s="16">
        <v>0</v>
      </c>
      <c r="E17" s="16">
        <v>38.19</v>
      </c>
      <c r="F17" s="21">
        <f t="shared" si="0"/>
        <v>0</v>
      </c>
    </row>
    <row r="18" spans="1:6" ht="15">
      <c r="A18" s="18" t="s">
        <v>32</v>
      </c>
      <c r="B18" s="15" t="s">
        <v>27</v>
      </c>
      <c r="C18" s="15" t="s">
        <v>15</v>
      </c>
      <c r="D18" s="16">
        <v>264</v>
      </c>
      <c r="E18" s="16">
        <v>12.99</v>
      </c>
      <c r="F18" s="21">
        <f t="shared" si="0"/>
        <v>3429.36</v>
      </c>
    </row>
    <row r="19" spans="1:6" ht="15">
      <c r="A19" s="18"/>
      <c r="B19" s="15" t="s">
        <v>55</v>
      </c>
      <c r="C19" s="15" t="s">
        <v>42</v>
      </c>
      <c r="D19" s="16">
        <v>1.5</v>
      </c>
      <c r="E19" s="16">
        <v>585</v>
      </c>
      <c r="F19" s="21">
        <f t="shared" si="0"/>
        <v>877.5</v>
      </c>
    </row>
    <row r="20" spans="1:6" ht="15">
      <c r="A20" s="18"/>
      <c r="B20" s="15" t="s">
        <v>56</v>
      </c>
      <c r="C20" s="15" t="s">
        <v>42</v>
      </c>
      <c r="D20" s="16">
        <v>0.5</v>
      </c>
      <c r="E20" s="16">
        <v>733</v>
      </c>
      <c r="F20" s="21">
        <f t="shared" si="0"/>
        <v>366.5</v>
      </c>
    </row>
    <row r="21" spans="1:6" ht="15">
      <c r="A21" s="18"/>
      <c r="B21" s="15" t="s">
        <v>57</v>
      </c>
      <c r="C21" s="15" t="s">
        <v>42</v>
      </c>
      <c r="D21" s="16">
        <v>0.5</v>
      </c>
      <c r="E21" s="16">
        <v>891</v>
      </c>
      <c r="F21" s="21">
        <f t="shared" si="0"/>
        <v>445.5</v>
      </c>
    </row>
    <row r="22" spans="1:6" ht="15">
      <c r="A22" s="46" t="s">
        <v>63</v>
      </c>
      <c r="B22" s="47"/>
      <c r="C22" s="15"/>
      <c r="D22" s="16"/>
      <c r="E22" s="16"/>
      <c r="F22" s="21"/>
    </row>
    <row r="23" spans="1:6" ht="25.5">
      <c r="A23" s="17" t="s">
        <v>28</v>
      </c>
      <c r="B23" s="15" t="s">
        <v>8</v>
      </c>
      <c r="C23" s="15" t="s">
        <v>2</v>
      </c>
      <c r="D23" s="16">
        <v>0</v>
      </c>
      <c r="E23" s="16">
        <v>1047.44</v>
      </c>
      <c r="F23" s="21">
        <f t="shared" si="0"/>
        <v>0</v>
      </c>
    </row>
    <row r="24" spans="1:6" ht="25.5">
      <c r="A24" s="18" t="s">
        <v>29</v>
      </c>
      <c r="B24" s="15" t="s">
        <v>9</v>
      </c>
      <c r="C24" s="15" t="s">
        <v>10</v>
      </c>
      <c r="D24" s="16">
        <v>0</v>
      </c>
      <c r="E24" s="16">
        <v>2356.74</v>
      </c>
      <c r="F24" s="21">
        <f t="shared" si="0"/>
        <v>0</v>
      </c>
    </row>
    <row r="25" spans="1:6" ht="15">
      <c r="A25" s="18" t="s">
        <v>7</v>
      </c>
      <c r="B25" s="15" t="s">
        <v>30</v>
      </c>
      <c r="C25" s="15" t="s">
        <v>31</v>
      </c>
      <c r="D25" s="16">
        <v>0</v>
      </c>
      <c r="E25" s="16">
        <v>4878.46</v>
      </c>
      <c r="F25" s="21">
        <f t="shared" si="0"/>
        <v>0</v>
      </c>
    </row>
    <row r="26" spans="1:6" ht="25.5">
      <c r="A26" s="29" t="s">
        <v>64</v>
      </c>
      <c r="B26" s="15" t="s">
        <v>4</v>
      </c>
      <c r="C26" s="15" t="s">
        <v>5</v>
      </c>
      <c r="D26" s="16">
        <v>0</v>
      </c>
      <c r="E26" s="16">
        <v>1790.49</v>
      </c>
      <c r="F26" s="21">
        <f t="shared" si="0"/>
        <v>0</v>
      </c>
    </row>
    <row r="27" spans="1:6" ht="15">
      <c r="A27" s="29"/>
      <c r="B27" s="15" t="s">
        <v>39</v>
      </c>
      <c r="C27" s="15" t="s">
        <v>6</v>
      </c>
      <c r="D27" s="16">
        <v>4</v>
      </c>
      <c r="E27" s="16">
        <v>93.22</v>
      </c>
      <c r="F27" s="21">
        <f t="shared" si="0"/>
        <v>372.88</v>
      </c>
    </row>
    <row r="28" spans="1:6" ht="25.5">
      <c r="A28" s="29"/>
      <c r="B28" s="15" t="s">
        <v>44</v>
      </c>
      <c r="C28" s="15" t="s">
        <v>35</v>
      </c>
      <c r="D28" s="16">
        <v>0</v>
      </c>
      <c r="E28" s="16">
        <v>74.03</v>
      </c>
      <c r="F28" s="21">
        <f t="shared" si="0"/>
        <v>0</v>
      </c>
    </row>
    <row r="29" spans="1:6" ht="25.5">
      <c r="A29" s="18"/>
      <c r="B29" s="15" t="s">
        <v>34</v>
      </c>
      <c r="C29" s="15" t="s">
        <v>35</v>
      </c>
      <c r="D29" s="16">
        <v>0</v>
      </c>
      <c r="E29" s="16">
        <v>142.58</v>
      </c>
      <c r="F29" s="22">
        <v>0</v>
      </c>
    </row>
    <row r="30" spans="1:6" ht="25.5">
      <c r="A30" s="28" t="s">
        <v>33</v>
      </c>
      <c r="B30" s="15" t="s">
        <v>37</v>
      </c>
      <c r="C30" s="15" t="s">
        <v>38</v>
      </c>
      <c r="D30" s="16">
        <v>0</v>
      </c>
      <c r="E30" s="16">
        <v>43.05</v>
      </c>
      <c r="F30" s="22">
        <v>0</v>
      </c>
    </row>
    <row r="31" spans="1:6" ht="51">
      <c r="A31" s="28"/>
      <c r="B31" s="15" t="s">
        <v>59</v>
      </c>
      <c r="C31" s="15" t="s">
        <v>3</v>
      </c>
      <c r="D31" s="16">
        <v>0</v>
      </c>
      <c r="E31" s="16">
        <v>4844.18</v>
      </c>
      <c r="F31" s="22"/>
    </row>
    <row r="32" spans="1:6" ht="15.75" thickBot="1">
      <c r="A32" s="18" t="s">
        <v>36</v>
      </c>
      <c r="B32" s="15" t="s">
        <v>43</v>
      </c>
      <c r="C32" s="15" t="s">
        <v>6</v>
      </c>
      <c r="D32" s="16">
        <v>0</v>
      </c>
      <c r="E32" s="16">
        <v>72.69</v>
      </c>
      <c r="F32" s="22"/>
    </row>
    <row r="33" spans="1:6" ht="15.75" thickBot="1">
      <c r="A33" s="18"/>
      <c r="B33" s="19"/>
      <c r="C33" s="19"/>
      <c r="D33" s="19"/>
      <c r="E33" s="19"/>
      <c r="F33" s="23">
        <f>SUM(F10:F32)</f>
        <v>6651.7345000000005</v>
      </c>
    </row>
    <row r="34" spans="1:5" ht="28.5">
      <c r="A34" s="50" t="s">
        <v>21</v>
      </c>
      <c r="B34" s="6" t="s">
        <v>79</v>
      </c>
      <c r="C34" s="36">
        <v>5459.16</v>
      </c>
      <c r="D34" s="36"/>
      <c r="E34" s="36"/>
    </row>
    <row r="35" spans="1:5" ht="29.25" thickBot="1">
      <c r="A35" s="51"/>
      <c r="B35" s="6" t="s">
        <v>80</v>
      </c>
      <c r="C35" s="37">
        <v>1041.37</v>
      </c>
      <c r="D35" s="38"/>
      <c r="E35" s="39"/>
    </row>
    <row r="36" spans="1:5" ht="29.25" thickBot="1">
      <c r="A36" s="20"/>
      <c r="B36" s="6" t="s">
        <v>18</v>
      </c>
      <c r="C36" s="40">
        <f>F33</f>
        <v>6651.7345000000005</v>
      </c>
      <c r="D36" s="36"/>
      <c r="E36" s="36"/>
    </row>
    <row r="37" spans="2:5" ht="15">
      <c r="B37" s="6" t="s">
        <v>19</v>
      </c>
      <c r="C37" s="36">
        <f>565.31+118.62</f>
        <v>683.93</v>
      </c>
      <c r="D37" s="36"/>
      <c r="E37" s="36"/>
    </row>
    <row r="38" spans="2:5" ht="45">
      <c r="B38" s="7" t="s">
        <v>74</v>
      </c>
      <c r="C38" s="52">
        <f>C34+C35-C37</f>
        <v>5816.599999999999</v>
      </c>
      <c r="D38" s="52"/>
      <c r="E38" s="52"/>
    </row>
    <row r="39" spans="2:5" ht="28.5">
      <c r="B39" s="5" t="s">
        <v>83</v>
      </c>
      <c r="C39" s="41" t="s">
        <v>46</v>
      </c>
      <c r="D39" s="42"/>
      <c r="E39" s="43"/>
    </row>
    <row r="40" spans="2:6" ht="15">
      <c r="B40" s="49" t="s">
        <v>20</v>
      </c>
      <c r="C40" s="49"/>
      <c r="D40" s="49"/>
      <c r="F40"/>
    </row>
    <row r="41" spans="2:6" ht="15">
      <c r="B41" s="48"/>
      <c r="C41" s="48"/>
      <c r="D41" s="48"/>
      <c r="F41"/>
    </row>
    <row r="42" spans="2:6" ht="15">
      <c r="B42" s="30"/>
      <c r="C42" s="30"/>
      <c r="D42" s="30"/>
      <c r="F42"/>
    </row>
    <row r="43" spans="2:6" ht="15">
      <c r="B43" s="31"/>
      <c r="C43" s="31"/>
      <c r="D43" s="31"/>
      <c r="F43"/>
    </row>
    <row r="44" spans="2:5" ht="15">
      <c r="B44" s="3"/>
      <c r="C44" s="4"/>
      <c r="D44" s="3"/>
      <c r="E44" s="3"/>
    </row>
    <row r="45" spans="2:6" ht="15">
      <c r="B45" s="24" t="s">
        <v>58</v>
      </c>
      <c r="C45" s="24"/>
      <c r="D45" s="24"/>
      <c r="E45" s="24"/>
      <c r="F45" s="24"/>
    </row>
    <row r="48" ht="36" customHeight="1"/>
    <row r="49" ht="33.75" customHeight="1"/>
  </sheetData>
  <sheetProtection/>
  <mergeCells count="25">
    <mergeCell ref="C37:E37"/>
    <mergeCell ref="B41:D41"/>
    <mergeCell ref="B40:D40"/>
    <mergeCell ref="A34:A35"/>
    <mergeCell ref="C38:E38"/>
    <mergeCell ref="B43:D43"/>
    <mergeCell ref="A5:F5"/>
    <mergeCell ref="A6:F6"/>
    <mergeCell ref="A8:F8"/>
    <mergeCell ref="C34:E34"/>
    <mergeCell ref="C35:E35"/>
    <mergeCell ref="C36:E36"/>
    <mergeCell ref="C39:E39"/>
    <mergeCell ref="A12:B12"/>
    <mergeCell ref="A22:B22"/>
    <mergeCell ref="B45:F45"/>
    <mergeCell ref="A1:F1"/>
    <mergeCell ref="A2:F2"/>
    <mergeCell ref="A3:F3"/>
    <mergeCell ref="A4:F4"/>
    <mergeCell ref="A9:B9"/>
    <mergeCell ref="A16:A17"/>
    <mergeCell ref="A26:A28"/>
    <mergeCell ref="A30:A31"/>
    <mergeCell ref="B42:D42"/>
  </mergeCells>
  <printOptions horizontalCentered="1"/>
  <pageMargins left="0.3937007874015748" right="0.11811023622047245" top="0.35433070866141736" bottom="0.2362204724409449" header="0.31496062992125984" footer="0.1574803149606299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view="pageBreakPreview" zoomScale="90" zoomScaleSheetLayoutView="90" zoomScalePageLayoutView="0" workbookViewId="0" topLeftCell="A4">
      <selection activeCell="F37" sqref="F37"/>
    </sheetView>
  </sheetViews>
  <sheetFormatPr defaultColWidth="9.140625" defaultRowHeight="15"/>
  <cols>
    <col min="1" max="1" width="17.00390625" style="1" customWidth="1"/>
    <col min="2" max="2" width="49.7109375" style="2" customWidth="1"/>
    <col min="3" max="3" width="12.28125" style="1" customWidth="1"/>
    <col min="4" max="4" width="10.140625" style="2" customWidth="1"/>
    <col min="5" max="5" width="9.7109375" style="2" customWidth="1"/>
    <col min="6" max="6" width="14.421875" style="2" customWidth="1"/>
  </cols>
  <sheetData>
    <row r="1" spans="1:6" ht="15" customHeight="1">
      <c r="A1" s="25" t="s">
        <v>17</v>
      </c>
      <c r="B1" s="25"/>
      <c r="C1" s="25"/>
      <c r="D1" s="25"/>
      <c r="E1" s="25"/>
      <c r="F1" s="25"/>
    </row>
    <row r="2" spans="1:6" ht="15" customHeight="1">
      <c r="A2" s="25" t="s">
        <v>0</v>
      </c>
      <c r="B2" s="25"/>
      <c r="C2" s="25"/>
      <c r="D2" s="25"/>
      <c r="E2" s="25"/>
      <c r="F2" s="25"/>
    </row>
    <row r="3" spans="1:6" ht="30" customHeight="1">
      <c r="A3" s="25" t="s">
        <v>69</v>
      </c>
      <c r="B3" s="25"/>
      <c r="C3" s="25"/>
      <c r="D3" s="25"/>
      <c r="E3" s="25"/>
      <c r="F3" s="25"/>
    </row>
    <row r="4" spans="1:6" ht="15" customHeight="1">
      <c r="A4" s="53" t="s">
        <v>78</v>
      </c>
      <c r="B4" s="53"/>
      <c r="C4" s="53"/>
      <c r="D4" s="53"/>
      <c r="E4" s="53"/>
      <c r="F4" s="53"/>
    </row>
    <row r="5" spans="1:6" ht="15" customHeight="1">
      <c r="A5" s="25" t="s">
        <v>82</v>
      </c>
      <c r="B5" s="25"/>
      <c r="C5" s="25"/>
      <c r="D5" s="25"/>
      <c r="E5" s="25"/>
      <c r="F5" s="25"/>
    </row>
    <row r="6" spans="1:6" ht="15.75" thickBot="1">
      <c r="A6" s="32"/>
      <c r="B6" s="32"/>
      <c r="C6" s="32"/>
      <c r="D6" s="32"/>
      <c r="E6" s="32"/>
      <c r="F6" s="32"/>
    </row>
    <row r="7" spans="1:6" ht="43.5" customHeight="1" thickBot="1">
      <c r="A7" s="8" t="s">
        <v>22</v>
      </c>
      <c r="B7" s="9" t="s">
        <v>1</v>
      </c>
      <c r="C7" s="9" t="s">
        <v>23</v>
      </c>
      <c r="D7" s="9" t="s">
        <v>24</v>
      </c>
      <c r="E7" s="9" t="s">
        <v>25</v>
      </c>
      <c r="F7" s="10" t="s">
        <v>26</v>
      </c>
    </row>
    <row r="8" spans="1:6" ht="15.75" thickBot="1">
      <c r="A8" s="33" t="s">
        <v>16</v>
      </c>
      <c r="B8" s="34"/>
      <c r="C8" s="34"/>
      <c r="D8" s="34"/>
      <c r="E8" s="34"/>
      <c r="F8" s="35"/>
    </row>
    <row r="9" spans="1:6" ht="15.75" thickBot="1">
      <c r="A9" s="26" t="s">
        <v>61</v>
      </c>
      <c r="B9" s="27"/>
      <c r="C9" s="11"/>
      <c r="D9" s="11"/>
      <c r="E9" s="11"/>
      <c r="F9" s="12"/>
    </row>
    <row r="10" spans="1:6" ht="25.5">
      <c r="A10" s="17" t="s">
        <v>41</v>
      </c>
      <c r="B10" s="13" t="s">
        <v>48</v>
      </c>
      <c r="C10" s="13" t="s">
        <v>40</v>
      </c>
      <c r="D10" s="14">
        <v>0</v>
      </c>
      <c r="E10" s="14">
        <v>151.26</v>
      </c>
      <c r="F10" s="21">
        <f>D10*E10</f>
        <v>0</v>
      </c>
    </row>
    <row r="11" spans="1:6" ht="25.5">
      <c r="A11" s="18" t="s">
        <v>45</v>
      </c>
      <c r="B11" s="15" t="s">
        <v>53</v>
      </c>
      <c r="C11" s="15" t="s">
        <v>40</v>
      </c>
      <c r="D11" s="16">
        <v>8.4</v>
      </c>
      <c r="E11" s="16">
        <v>431.6</v>
      </c>
      <c r="F11" s="21">
        <f>D11*E11</f>
        <v>3625.4400000000005</v>
      </c>
    </row>
    <row r="12" spans="1:6" ht="15">
      <c r="A12" s="44" t="s">
        <v>62</v>
      </c>
      <c r="B12" s="45"/>
      <c r="C12" s="13"/>
      <c r="D12" s="14"/>
      <c r="E12" s="14"/>
      <c r="F12" s="21"/>
    </row>
    <row r="13" spans="1:6" ht="28.5" customHeight="1">
      <c r="A13" s="17" t="s">
        <v>11</v>
      </c>
      <c r="B13" s="13" t="s">
        <v>54</v>
      </c>
      <c r="C13" s="13" t="s">
        <v>6</v>
      </c>
      <c r="D13" s="14">
        <v>3</v>
      </c>
      <c r="E13" s="14">
        <v>48.89</v>
      </c>
      <c r="F13" s="21">
        <f>D13*E13</f>
        <v>146.67000000000002</v>
      </c>
    </row>
    <row r="14" spans="1:6" ht="25.5">
      <c r="A14" s="18" t="s">
        <v>12</v>
      </c>
      <c r="B14" s="15" t="s">
        <v>49</v>
      </c>
      <c r="C14" s="15" t="s">
        <v>2</v>
      </c>
      <c r="D14" s="16">
        <v>0.06</v>
      </c>
      <c r="E14" s="16">
        <v>302.51</v>
      </c>
      <c r="F14" s="21">
        <f aca="true" t="shared" si="0" ref="F14:F28">D14*E14</f>
        <v>18.150599999999997</v>
      </c>
    </row>
    <row r="15" spans="1:6" ht="25.5">
      <c r="A15" s="18" t="s">
        <v>13</v>
      </c>
      <c r="B15" s="15" t="s">
        <v>50</v>
      </c>
      <c r="C15" s="15" t="s">
        <v>2</v>
      </c>
      <c r="D15" s="16">
        <v>0.05</v>
      </c>
      <c r="E15" s="16">
        <v>1813.54</v>
      </c>
      <c r="F15" s="21">
        <f t="shared" si="0"/>
        <v>90.677</v>
      </c>
    </row>
    <row r="16" spans="1:6" ht="15">
      <c r="A16" s="28" t="s">
        <v>14</v>
      </c>
      <c r="B16" s="15" t="s">
        <v>51</v>
      </c>
      <c r="C16" s="15" t="s">
        <v>2</v>
      </c>
      <c r="D16" s="16">
        <v>0.02</v>
      </c>
      <c r="E16" s="16">
        <v>5005.2</v>
      </c>
      <c r="F16" s="21">
        <f t="shared" si="0"/>
        <v>100.104</v>
      </c>
    </row>
    <row r="17" spans="1:6" ht="25.5">
      <c r="A17" s="28"/>
      <c r="B17" s="15" t="s">
        <v>52</v>
      </c>
      <c r="C17" s="15" t="s">
        <v>2</v>
      </c>
      <c r="D17" s="16">
        <v>0</v>
      </c>
      <c r="E17" s="16">
        <v>38.19</v>
      </c>
      <c r="F17" s="21">
        <f t="shared" si="0"/>
        <v>0</v>
      </c>
    </row>
    <row r="18" spans="1:6" ht="15">
      <c r="A18" s="18" t="s">
        <v>32</v>
      </c>
      <c r="B18" s="15" t="s">
        <v>27</v>
      </c>
      <c r="C18" s="15" t="s">
        <v>15</v>
      </c>
      <c r="D18" s="16">
        <v>315</v>
      </c>
      <c r="E18" s="16">
        <v>12.99</v>
      </c>
      <c r="F18" s="21">
        <f t="shared" si="0"/>
        <v>4091.85</v>
      </c>
    </row>
    <row r="19" spans="1:6" ht="15">
      <c r="A19" s="18"/>
      <c r="B19" s="15" t="s">
        <v>55</v>
      </c>
      <c r="C19" s="15" t="s">
        <v>42</v>
      </c>
      <c r="D19" s="16">
        <v>2</v>
      </c>
      <c r="E19" s="16">
        <v>585</v>
      </c>
      <c r="F19" s="21">
        <f t="shared" si="0"/>
        <v>1170</v>
      </c>
    </row>
    <row r="20" spans="1:6" ht="15">
      <c r="A20" s="18"/>
      <c r="B20" s="15" t="s">
        <v>56</v>
      </c>
      <c r="C20" s="15" t="s">
        <v>42</v>
      </c>
      <c r="D20" s="16">
        <v>1</v>
      </c>
      <c r="E20" s="16">
        <v>733</v>
      </c>
      <c r="F20" s="21">
        <f t="shared" si="0"/>
        <v>733</v>
      </c>
    </row>
    <row r="21" spans="1:6" ht="15">
      <c r="A21" s="18"/>
      <c r="B21" s="15" t="s">
        <v>57</v>
      </c>
      <c r="C21" s="15" t="s">
        <v>42</v>
      </c>
      <c r="D21" s="16">
        <v>1</v>
      </c>
      <c r="E21" s="16">
        <v>891</v>
      </c>
      <c r="F21" s="21">
        <f t="shared" si="0"/>
        <v>891</v>
      </c>
    </row>
    <row r="22" spans="1:6" ht="15">
      <c r="A22" s="46" t="s">
        <v>63</v>
      </c>
      <c r="B22" s="47"/>
      <c r="C22" s="15"/>
      <c r="D22" s="16"/>
      <c r="E22" s="16"/>
      <c r="F22" s="21"/>
    </row>
    <row r="23" spans="1:6" ht="25.5">
      <c r="A23" s="17" t="s">
        <v>28</v>
      </c>
      <c r="B23" s="15" t="s">
        <v>8</v>
      </c>
      <c r="C23" s="15" t="s">
        <v>2</v>
      </c>
      <c r="D23" s="16">
        <v>0</v>
      </c>
      <c r="E23" s="16">
        <v>1047.44</v>
      </c>
      <c r="F23" s="21">
        <f t="shared" si="0"/>
        <v>0</v>
      </c>
    </row>
    <row r="24" spans="1:6" ht="25.5">
      <c r="A24" s="18" t="s">
        <v>29</v>
      </c>
      <c r="B24" s="15" t="s">
        <v>9</v>
      </c>
      <c r="C24" s="15" t="s">
        <v>10</v>
      </c>
      <c r="D24" s="16">
        <v>0</v>
      </c>
      <c r="E24" s="16">
        <v>2356.74</v>
      </c>
      <c r="F24" s="21">
        <f t="shared" si="0"/>
        <v>0</v>
      </c>
    </row>
    <row r="25" spans="1:6" ht="15">
      <c r="A25" s="18" t="s">
        <v>7</v>
      </c>
      <c r="B25" s="15" t="s">
        <v>30</v>
      </c>
      <c r="C25" s="15" t="s">
        <v>31</v>
      </c>
      <c r="D25" s="16">
        <v>0</v>
      </c>
      <c r="E25" s="16">
        <v>4878.46</v>
      </c>
      <c r="F25" s="21">
        <f t="shared" si="0"/>
        <v>0</v>
      </c>
    </row>
    <row r="26" spans="1:6" ht="25.5">
      <c r="A26" s="29" t="s">
        <v>64</v>
      </c>
      <c r="B26" s="15" t="s">
        <v>4</v>
      </c>
      <c r="C26" s="15" t="s">
        <v>5</v>
      </c>
      <c r="D26" s="16">
        <v>0</v>
      </c>
      <c r="E26" s="16">
        <v>1790.49</v>
      </c>
      <c r="F26" s="21">
        <f t="shared" si="0"/>
        <v>0</v>
      </c>
    </row>
    <row r="27" spans="1:6" ht="15">
      <c r="A27" s="29"/>
      <c r="B27" s="15" t="s">
        <v>39</v>
      </c>
      <c r="C27" s="15" t="s">
        <v>6</v>
      </c>
      <c r="D27" s="16">
        <v>2</v>
      </c>
      <c r="E27" s="16">
        <v>93.22</v>
      </c>
      <c r="F27" s="21">
        <f t="shared" si="0"/>
        <v>186.44</v>
      </c>
    </row>
    <row r="28" spans="1:6" ht="25.5">
      <c r="A28" s="29"/>
      <c r="B28" s="15" t="s">
        <v>44</v>
      </c>
      <c r="C28" s="15" t="s">
        <v>35</v>
      </c>
      <c r="D28" s="16">
        <v>0</v>
      </c>
      <c r="E28" s="16">
        <v>74.03</v>
      </c>
      <c r="F28" s="21">
        <f t="shared" si="0"/>
        <v>0</v>
      </c>
    </row>
    <row r="29" spans="1:6" ht="25.5">
      <c r="A29" s="18"/>
      <c r="B29" s="15" t="s">
        <v>34</v>
      </c>
      <c r="C29" s="15" t="s">
        <v>35</v>
      </c>
      <c r="D29" s="16">
        <v>0</v>
      </c>
      <c r="E29" s="16">
        <v>142.58</v>
      </c>
      <c r="F29" s="22">
        <v>0</v>
      </c>
    </row>
    <row r="30" spans="1:6" ht="25.5">
      <c r="A30" s="28" t="s">
        <v>33</v>
      </c>
      <c r="B30" s="15" t="s">
        <v>37</v>
      </c>
      <c r="C30" s="15" t="s">
        <v>38</v>
      </c>
      <c r="D30" s="16">
        <v>2</v>
      </c>
      <c r="E30" s="16">
        <v>43.05</v>
      </c>
      <c r="F30" s="22">
        <v>0</v>
      </c>
    </row>
    <row r="31" spans="1:6" ht="51">
      <c r="A31" s="28"/>
      <c r="B31" s="15" t="s">
        <v>59</v>
      </c>
      <c r="C31" s="15" t="s">
        <v>3</v>
      </c>
      <c r="D31" s="16">
        <v>0</v>
      </c>
      <c r="E31" s="16">
        <v>4844.18</v>
      </c>
      <c r="F31" s="22"/>
    </row>
    <row r="32" spans="1:6" ht="15.75" thickBot="1">
      <c r="A32" s="18" t="s">
        <v>36</v>
      </c>
      <c r="B32" s="15" t="s">
        <v>43</v>
      </c>
      <c r="C32" s="15" t="s">
        <v>6</v>
      </c>
      <c r="D32" s="16">
        <v>0</v>
      </c>
      <c r="E32" s="16">
        <v>72.69</v>
      </c>
      <c r="F32" s="22"/>
    </row>
    <row r="33" spans="1:6" ht="15.75" thickBot="1">
      <c r="A33" s="18"/>
      <c r="B33" s="19"/>
      <c r="C33" s="19"/>
      <c r="D33" s="19"/>
      <c r="E33" s="19"/>
      <c r="F33" s="23">
        <f>SUM(F10:F32)</f>
        <v>11053.331600000001</v>
      </c>
    </row>
    <row r="34" spans="1:5" ht="28.5">
      <c r="A34" s="50" t="s">
        <v>21</v>
      </c>
      <c r="B34" s="6" t="s">
        <v>79</v>
      </c>
      <c r="C34" s="36">
        <v>8604.68</v>
      </c>
      <c r="D34" s="36"/>
      <c r="E34" s="36"/>
    </row>
    <row r="35" spans="1:5" ht="29.25" thickBot="1">
      <c r="A35" s="51"/>
      <c r="B35" s="6" t="s">
        <v>80</v>
      </c>
      <c r="C35" s="37">
        <v>2321.38</v>
      </c>
      <c r="D35" s="38"/>
      <c r="E35" s="39"/>
    </row>
    <row r="36" spans="1:5" ht="29.25" thickBot="1">
      <c r="A36" s="20"/>
      <c r="B36" s="6" t="s">
        <v>18</v>
      </c>
      <c r="C36" s="40">
        <f>F33</f>
        <v>11053.331600000001</v>
      </c>
      <c r="D36" s="36"/>
      <c r="E36" s="36"/>
    </row>
    <row r="37" spans="2:5" ht="15">
      <c r="B37" s="6" t="s">
        <v>19</v>
      </c>
      <c r="C37" s="36">
        <f>965.53+1194.36</f>
        <v>2159.89</v>
      </c>
      <c r="D37" s="36"/>
      <c r="E37" s="36"/>
    </row>
    <row r="38" spans="2:5" ht="45">
      <c r="B38" s="7" t="s">
        <v>74</v>
      </c>
      <c r="C38" s="52">
        <f>C34+C35-C37</f>
        <v>8766.170000000002</v>
      </c>
      <c r="D38" s="52"/>
      <c r="E38" s="52"/>
    </row>
    <row r="39" spans="2:5" ht="28.5">
      <c r="B39" s="5" t="s">
        <v>83</v>
      </c>
      <c r="C39" s="41" t="s">
        <v>46</v>
      </c>
      <c r="D39" s="42"/>
      <c r="E39" s="43"/>
    </row>
    <row r="40" spans="2:6" ht="15">
      <c r="B40" s="49" t="s">
        <v>20</v>
      </c>
      <c r="C40" s="49"/>
      <c r="D40" s="49"/>
      <c r="F40"/>
    </row>
    <row r="41" spans="2:6" ht="15">
      <c r="B41" s="48"/>
      <c r="C41" s="48"/>
      <c r="D41" s="48"/>
      <c r="F41"/>
    </row>
    <row r="42" spans="2:6" ht="15">
      <c r="B42" s="30"/>
      <c r="C42" s="30"/>
      <c r="D42" s="30"/>
      <c r="F42"/>
    </row>
    <row r="43" spans="2:6" ht="15">
      <c r="B43" s="31"/>
      <c r="C43" s="31"/>
      <c r="D43" s="31"/>
      <c r="F43"/>
    </row>
    <row r="44" spans="2:5" ht="15">
      <c r="B44" s="3"/>
      <c r="C44" s="4"/>
      <c r="D44" s="3"/>
      <c r="E44" s="3"/>
    </row>
    <row r="45" spans="2:6" ht="15">
      <c r="B45" s="24" t="s">
        <v>58</v>
      </c>
      <c r="C45" s="24"/>
      <c r="D45" s="24"/>
      <c r="E45" s="24"/>
      <c r="F45" s="24"/>
    </row>
    <row r="48" ht="36" customHeight="1"/>
    <row r="49" ht="33.75" customHeight="1"/>
  </sheetData>
  <sheetProtection/>
  <mergeCells count="25">
    <mergeCell ref="B45:F45"/>
    <mergeCell ref="C38:E38"/>
    <mergeCell ref="C39:E39"/>
    <mergeCell ref="B40:D40"/>
    <mergeCell ref="B41:D41"/>
    <mergeCell ref="B42:D42"/>
    <mergeCell ref="B43:D43"/>
    <mergeCell ref="A30:A31"/>
    <mergeCell ref="A34:A35"/>
    <mergeCell ref="C34:E34"/>
    <mergeCell ref="C35:E35"/>
    <mergeCell ref="C36:E36"/>
    <mergeCell ref="C37:E37"/>
    <mergeCell ref="A8:F8"/>
    <mergeCell ref="A9:B9"/>
    <mergeCell ref="A12:B12"/>
    <mergeCell ref="A16:A17"/>
    <mergeCell ref="A22:B22"/>
    <mergeCell ref="A26:A28"/>
    <mergeCell ref="A1:F1"/>
    <mergeCell ref="A2:F2"/>
    <mergeCell ref="A3:F3"/>
    <mergeCell ref="A4:F4"/>
    <mergeCell ref="A5:F5"/>
    <mergeCell ref="A6:F6"/>
  </mergeCells>
  <printOptions horizontalCentered="1"/>
  <pageMargins left="0.3937007874015748" right="0.11811023622047245" top="0.35433070866141736" bottom="0.2362204724409449" header="0.31496062992125984" footer="0.1574803149606299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view="pageBreakPreview" zoomScale="90" zoomScaleSheetLayoutView="90" zoomScalePageLayoutView="0" workbookViewId="0" topLeftCell="A13">
      <selection activeCell="B40" sqref="B40:D40"/>
    </sheetView>
  </sheetViews>
  <sheetFormatPr defaultColWidth="9.140625" defaultRowHeight="15"/>
  <cols>
    <col min="1" max="1" width="17.00390625" style="1" customWidth="1"/>
    <col min="2" max="2" width="49.7109375" style="2" customWidth="1"/>
    <col min="3" max="3" width="12.28125" style="1" customWidth="1"/>
    <col min="4" max="4" width="10.140625" style="2" customWidth="1"/>
    <col min="5" max="5" width="9.7109375" style="2" customWidth="1"/>
    <col min="6" max="6" width="14.421875" style="2" customWidth="1"/>
  </cols>
  <sheetData>
    <row r="1" spans="1:6" ht="15" customHeight="1">
      <c r="A1" s="25" t="s">
        <v>17</v>
      </c>
      <c r="B1" s="25"/>
      <c r="C1" s="25"/>
      <c r="D1" s="25"/>
      <c r="E1" s="25"/>
      <c r="F1" s="25"/>
    </row>
    <row r="2" spans="1:6" ht="15" customHeight="1">
      <c r="A2" s="25" t="s">
        <v>0</v>
      </c>
      <c r="B2" s="25"/>
      <c r="C2" s="25"/>
      <c r="D2" s="25"/>
      <c r="E2" s="25"/>
      <c r="F2" s="25"/>
    </row>
    <row r="3" spans="1:6" ht="30" customHeight="1">
      <c r="A3" s="25" t="s">
        <v>69</v>
      </c>
      <c r="B3" s="25"/>
      <c r="C3" s="25"/>
      <c r="D3" s="25"/>
      <c r="E3" s="25"/>
      <c r="F3" s="25"/>
    </row>
    <row r="4" spans="1:6" ht="15" customHeight="1">
      <c r="A4" s="53" t="s">
        <v>78</v>
      </c>
      <c r="B4" s="53"/>
      <c r="C4" s="53"/>
      <c r="D4" s="53"/>
      <c r="E4" s="53"/>
      <c r="F4" s="53"/>
    </row>
    <row r="5" spans="1:6" ht="15" customHeight="1">
      <c r="A5" s="25" t="s">
        <v>81</v>
      </c>
      <c r="B5" s="25"/>
      <c r="C5" s="25"/>
      <c r="D5" s="25"/>
      <c r="E5" s="25"/>
      <c r="F5" s="25"/>
    </row>
    <row r="6" spans="1:6" ht="15.75" thickBot="1">
      <c r="A6" s="32"/>
      <c r="B6" s="32"/>
      <c r="C6" s="32"/>
      <c r="D6" s="32"/>
      <c r="E6" s="32"/>
      <c r="F6" s="32"/>
    </row>
    <row r="7" spans="1:6" ht="43.5" customHeight="1" thickBot="1">
      <c r="A7" s="8" t="s">
        <v>22</v>
      </c>
      <c r="B7" s="9" t="s">
        <v>1</v>
      </c>
      <c r="C7" s="9" t="s">
        <v>23</v>
      </c>
      <c r="D7" s="9" t="s">
        <v>24</v>
      </c>
      <c r="E7" s="9" t="s">
        <v>25</v>
      </c>
      <c r="F7" s="10" t="s">
        <v>26</v>
      </c>
    </row>
    <row r="8" spans="1:6" ht="15.75" thickBot="1">
      <c r="A8" s="33" t="s">
        <v>16</v>
      </c>
      <c r="B8" s="34"/>
      <c r="C8" s="34"/>
      <c r="D8" s="34"/>
      <c r="E8" s="34"/>
      <c r="F8" s="35"/>
    </row>
    <row r="9" spans="1:6" ht="15.75" thickBot="1">
      <c r="A9" s="26" t="s">
        <v>61</v>
      </c>
      <c r="B9" s="27"/>
      <c r="C9" s="11"/>
      <c r="D9" s="11"/>
      <c r="E9" s="11"/>
      <c r="F9" s="12"/>
    </row>
    <row r="10" spans="1:6" ht="25.5">
      <c r="A10" s="17" t="s">
        <v>41</v>
      </c>
      <c r="B10" s="13" t="s">
        <v>48</v>
      </c>
      <c r="C10" s="13" t="s">
        <v>40</v>
      </c>
      <c r="D10" s="14">
        <v>0</v>
      </c>
      <c r="E10" s="14">
        <v>151.26</v>
      </c>
      <c r="F10" s="21">
        <f>D10*E10</f>
        <v>0</v>
      </c>
    </row>
    <row r="11" spans="1:6" ht="25.5">
      <c r="A11" s="18" t="s">
        <v>45</v>
      </c>
      <c r="B11" s="15" t="s">
        <v>53</v>
      </c>
      <c r="C11" s="15" t="s">
        <v>40</v>
      </c>
      <c r="D11" s="16">
        <v>13.5</v>
      </c>
      <c r="E11" s="16">
        <v>431.6</v>
      </c>
      <c r="F11" s="21">
        <f>D11*E11</f>
        <v>5826.6</v>
      </c>
    </row>
    <row r="12" spans="1:6" ht="15">
      <c r="A12" s="44" t="s">
        <v>62</v>
      </c>
      <c r="B12" s="45"/>
      <c r="C12" s="13"/>
      <c r="D12" s="14"/>
      <c r="E12" s="14"/>
      <c r="F12" s="21"/>
    </row>
    <row r="13" spans="1:6" ht="28.5" customHeight="1">
      <c r="A13" s="17" t="s">
        <v>11</v>
      </c>
      <c r="B13" s="13" t="s">
        <v>54</v>
      </c>
      <c r="C13" s="13" t="s">
        <v>6</v>
      </c>
      <c r="D13" s="14">
        <v>4</v>
      </c>
      <c r="E13" s="14">
        <v>48.89</v>
      </c>
      <c r="F13" s="21">
        <f>D13*E13</f>
        <v>195.56</v>
      </c>
    </row>
    <row r="14" spans="1:6" ht="25.5">
      <c r="A14" s="18" t="s">
        <v>12</v>
      </c>
      <c r="B14" s="15" t="s">
        <v>49</v>
      </c>
      <c r="C14" s="15" t="s">
        <v>2</v>
      </c>
      <c r="D14" s="16">
        <v>0.05</v>
      </c>
      <c r="E14" s="16">
        <v>302.51</v>
      </c>
      <c r="F14" s="21">
        <f aca="true" t="shared" si="0" ref="F14:F28">D14*E14</f>
        <v>15.1255</v>
      </c>
    </row>
    <row r="15" spans="1:6" ht="25.5">
      <c r="A15" s="18" t="s">
        <v>13</v>
      </c>
      <c r="B15" s="15" t="s">
        <v>50</v>
      </c>
      <c r="C15" s="15" t="s">
        <v>2</v>
      </c>
      <c r="D15" s="16">
        <v>0.05</v>
      </c>
      <c r="E15" s="16">
        <v>1813.54</v>
      </c>
      <c r="F15" s="21">
        <f t="shared" si="0"/>
        <v>90.677</v>
      </c>
    </row>
    <row r="16" spans="1:6" ht="15">
      <c r="A16" s="28" t="s">
        <v>14</v>
      </c>
      <c r="B16" s="15" t="s">
        <v>51</v>
      </c>
      <c r="C16" s="15" t="s">
        <v>2</v>
      </c>
      <c r="D16" s="16">
        <v>0.05</v>
      </c>
      <c r="E16" s="16">
        <v>5005.2</v>
      </c>
      <c r="F16" s="21">
        <f t="shared" si="0"/>
        <v>250.26</v>
      </c>
    </row>
    <row r="17" spans="1:6" ht="25.5">
      <c r="A17" s="28"/>
      <c r="B17" s="15" t="s">
        <v>52</v>
      </c>
      <c r="C17" s="15" t="s">
        <v>2</v>
      </c>
      <c r="D17" s="16">
        <v>0.1</v>
      </c>
      <c r="E17" s="16">
        <v>38.19</v>
      </c>
      <c r="F17" s="21">
        <f t="shared" si="0"/>
        <v>3.819</v>
      </c>
    </row>
    <row r="18" spans="1:6" ht="15">
      <c r="A18" s="18" t="s">
        <v>32</v>
      </c>
      <c r="B18" s="15" t="s">
        <v>27</v>
      </c>
      <c r="C18" s="15" t="s">
        <v>15</v>
      </c>
      <c r="D18" s="16">
        <v>391</v>
      </c>
      <c r="E18" s="16">
        <v>12.99</v>
      </c>
      <c r="F18" s="21">
        <f t="shared" si="0"/>
        <v>5079.09</v>
      </c>
    </row>
    <row r="19" spans="1:6" ht="15">
      <c r="A19" s="18"/>
      <c r="B19" s="15" t="s">
        <v>55</v>
      </c>
      <c r="C19" s="15" t="s">
        <v>42</v>
      </c>
      <c r="D19" s="16">
        <v>4</v>
      </c>
      <c r="E19" s="16">
        <v>585</v>
      </c>
      <c r="F19" s="21">
        <f t="shared" si="0"/>
        <v>2340</v>
      </c>
    </row>
    <row r="20" spans="1:6" ht="15">
      <c r="A20" s="18"/>
      <c r="B20" s="15" t="s">
        <v>56</v>
      </c>
      <c r="C20" s="15" t="s">
        <v>42</v>
      </c>
      <c r="D20" s="16">
        <v>1.5</v>
      </c>
      <c r="E20" s="16">
        <v>733</v>
      </c>
      <c r="F20" s="21">
        <f t="shared" si="0"/>
        <v>1099.5</v>
      </c>
    </row>
    <row r="21" spans="1:6" ht="15">
      <c r="A21" s="18"/>
      <c r="B21" s="15" t="s">
        <v>57</v>
      </c>
      <c r="C21" s="15" t="s">
        <v>42</v>
      </c>
      <c r="D21" s="16">
        <v>1.5</v>
      </c>
      <c r="E21" s="16">
        <v>891</v>
      </c>
      <c r="F21" s="21">
        <f t="shared" si="0"/>
        <v>1336.5</v>
      </c>
    </row>
    <row r="22" spans="1:6" ht="15">
      <c r="A22" s="46" t="s">
        <v>63</v>
      </c>
      <c r="B22" s="47"/>
      <c r="C22" s="15"/>
      <c r="D22" s="16"/>
      <c r="E22" s="16"/>
      <c r="F22" s="21"/>
    </row>
    <row r="23" spans="1:6" ht="25.5">
      <c r="A23" s="17" t="s">
        <v>28</v>
      </c>
      <c r="B23" s="15" t="s">
        <v>8</v>
      </c>
      <c r="C23" s="15" t="s">
        <v>2</v>
      </c>
      <c r="D23" s="16">
        <v>0</v>
      </c>
      <c r="E23" s="16">
        <v>1047.44</v>
      </c>
      <c r="F23" s="21">
        <f t="shared" si="0"/>
        <v>0</v>
      </c>
    </row>
    <row r="24" spans="1:6" ht="25.5">
      <c r="A24" s="18" t="s">
        <v>29</v>
      </c>
      <c r="B24" s="15" t="s">
        <v>9</v>
      </c>
      <c r="C24" s="15" t="s">
        <v>10</v>
      </c>
      <c r="D24" s="16"/>
      <c r="E24" s="16">
        <v>2356.74</v>
      </c>
      <c r="F24" s="21">
        <f t="shared" si="0"/>
        <v>0</v>
      </c>
    </row>
    <row r="25" spans="1:6" ht="15">
      <c r="A25" s="18" t="s">
        <v>7</v>
      </c>
      <c r="B25" s="15" t="s">
        <v>30</v>
      </c>
      <c r="C25" s="15" t="s">
        <v>31</v>
      </c>
      <c r="D25" s="16">
        <v>0</v>
      </c>
      <c r="E25" s="16">
        <v>4878.46</v>
      </c>
      <c r="F25" s="21">
        <f t="shared" si="0"/>
        <v>0</v>
      </c>
    </row>
    <row r="26" spans="1:6" ht="25.5">
      <c r="A26" s="29" t="s">
        <v>64</v>
      </c>
      <c r="B26" s="15" t="s">
        <v>4</v>
      </c>
      <c r="C26" s="15" t="s">
        <v>5</v>
      </c>
      <c r="D26" s="16">
        <v>0</v>
      </c>
      <c r="E26" s="16">
        <v>1790.49</v>
      </c>
      <c r="F26" s="21">
        <f t="shared" si="0"/>
        <v>0</v>
      </c>
    </row>
    <row r="27" spans="1:6" ht="15">
      <c r="A27" s="29"/>
      <c r="B27" s="15" t="s">
        <v>39</v>
      </c>
      <c r="C27" s="15" t="s">
        <v>6</v>
      </c>
      <c r="D27" s="16">
        <v>4</v>
      </c>
      <c r="E27" s="16">
        <v>93.22</v>
      </c>
      <c r="F27" s="21">
        <f t="shared" si="0"/>
        <v>372.88</v>
      </c>
    </row>
    <row r="28" spans="1:6" ht="25.5">
      <c r="A28" s="29"/>
      <c r="B28" s="15" t="s">
        <v>44</v>
      </c>
      <c r="C28" s="15" t="s">
        <v>35</v>
      </c>
      <c r="D28" s="16">
        <v>0</v>
      </c>
      <c r="E28" s="16">
        <v>74.03</v>
      </c>
      <c r="F28" s="21">
        <f t="shared" si="0"/>
        <v>0</v>
      </c>
    </row>
    <row r="29" spans="1:6" ht="25.5">
      <c r="A29" s="18"/>
      <c r="B29" s="15" t="s">
        <v>34</v>
      </c>
      <c r="C29" s="15" t="s">
        <v>35</v>
      </c>
      <c r="D29" s="16">
        <v>0</v>
      </c>
      <c r="E29" s="16">
        <v>142.58</v>
      </c>
      <c r="F29" s="22">
        <v>0</v>
      </c>
    </row>
    <row r="30" spans="1:6" ht="25.5">
      <c r="A30" s="28" t="s">
        <v>33</v>
      </c>
      <c r="B30" s="15" t="s">
        <v>37</v>
      </c>
      <c r="C30" s="15" t="s">
        <v>38</v>
      </c>
      <c r="D30" s="16">
        <v>2</v>
      </c>
      <c r="E30" s="16">
        <v>43.05</v>
      </c>
      <c r="F30" s="22">
        <v>0</v>
      </c>
    </row>
    <row r="31" spans="1:6" ht="51">
      <c r="A31" s="28"/>
      <c r="B31" s="15" t="s">
        <v>59</v>
      </c>
      <c r="C31" s="15" t="s">
        <v>3</v>
      </c>
      <c r="D31" s="16">
        <v>0</v>
      </c>
      <c r="E31" s="16">
        <v>4844.18</v>
      </c>
      <c r="F31" s="22"/>
    </row>
    <row r="32" spans="1:6" ht="15.75" thickBot="1">
      <c r="A32" s="18" t="s">
        <v>36</v>
      </c>
      <c r="B32" s="15" t="s">
        <v>43</v>
      </c>
      <c r="C32" s="15" t="s">
        <v>6</v>
      </c>
      <c r="D32" s="16">
        <v>0</v>
      </c>
      <c r="E32" s="16">
        <v>72.69</v>
      </c>
      <c r="F32" s="22"/>
    </row>
    <row r="33" spans="1:6" ht="15.75" thickBot="1">
      <c r="A33" s="18"/>
      <c r="B33" s="19"/>
      <c r="C33" s="19"/>
      <c r="D33" s="19"/>
      <c r="E33" s="19"/>
      <c r="F33" s="23">
        <f>SUM(F10:F32)</f>
        <v>16610.0115</v>
      </c>
    </row>
    <row r="34" spans="1:5" ht="28.5">
      <c r="A34" s="50" t="s">
        <v>21</v>
      </c>
      <c r="B34" s="6" t="s">
        <v>79</v>
      </c>
      <c r="C34" s="36">
        <v>13761.49</v>
      </c>
      <c r="D34" s="36"/>
      <c r="E34" s="36"/>
    </row>
    <row r="35" spans="1:5" ht="29.25" thickBot="1">
      <c r="A35" s="51"/>
      <c r="B35" s="6" t="s">
        <v>80</v>
      </c>
      <c r="C35" s="37">
        <v>2839.4</v>
      </c>
      <c r="D35" s="38"/>
      <c r="E35" s="39"/>
    </row>
    <row r="36" spans="1:5" ht="29.25" thickBot="1">
      <c r="A36" s="20"/>
      <c r="B36" s="6" t="s">
        <v>18</v>
      </c>
      <c r="C36" s="40">
        <f>F33</f>
        <v>16610.0115</v>
      </c>
      <c r="D36" s="36"/>
      <c r="E36" s="36"/>
    </row>
    <row r="37" spans="2:5" ht="15">
      <c r="B37" s="6" t="s">
        <v>19</v>
      </c>
      <c r="C37" s="36">
        <f>1078.47+3583.21</f>
        <v>4661.68</v>
      </c>
      <c r="D37" s="36"/>
      <c r="E37" s="36"/>
    </row>
    <row r="38" spans="2:5" ht="45">
      <c r="B38" s="7" t="s">
        <v>74</v>
      </c>
      <c r="C38" s="52">
        <f>C34+C35-C37</f>
        <v>11939.21</v>
      </c>
      <c r="D38" s="52"/>
      <c r="E38" s="52"/>
    </row>
    <row r="39" spans="2:5" ht="28.5">
      <c r="B39" s="5" t="s">
        <v>83</v>
      </c>
      <c r="C39" s="41" t="s">
        <v>46</v>
      </c>
      <c r="D39" s="42"/>
      <c r="E39" s="43"/>
    </row>
    <row r="40" spans="2:6" ht="15">
      <c r="B40" s="49" t="s">
        <v>20</v>
      </c>
      <c r="C40" s="49"/>
      <c r="D40" s="49"/>
      <c r="F40"/>
    </row>
    <row r="41" spans="2:6" ht="15">
      <c r="B41" s="48"/>
      <c r="C41" s="48"/>
      <c r="D41" s="48"/>
      <c r="F41"/>
    </row>
    <row r="42" spans="2:6" ht="15">
      <c r="B42" s="30"/>
      <c r="C42" s="30"/>
      <c r="D42" s="30"/>
      <c r="F42"/>
    </row>
    <row r="43" spans="2:6" ht="15">
      <c r="B43" s="31"/>
      <c r="C43" s="31"/>
      <c r="D43" s="31"/>
      <c r="F43"/>
    </row>
    <row r="44" spans="2:5" ht="15">
      <c r="B44" s="3"/>
      <c r="C44" s="4"/>
      <c r="D44" s="3"/>
      <c r="E44" s="3"/>
    </row>
    <row r="45" spans="2:6" ht="15">
      <c r="B45" s="24" t="s">
        <v>58</v>
      </c>
      <c r="C45" s="24"/>
      <c r="D45" s="24"/>
      <c r="E45" s="24"/>
      <c r="F45" s="24"/>
    </row>
    <row r="48" ht="36" customHeight="1"/>
    <row r="49" ht="33.75" customHeight="1"/>
  </sheetData>
  <sheetProtection/>
  <mergeCells count="25">
    <mergeCell ref="B45:F45"/>
    <mergeCell ref="C38:E38"/>
    <mergeCell ref="C39:E39"/>
    <mergeCell ref="B40:D40"/>
    <mergeCell ref="B41:D41"/>
    <mergeCell ref="B42:D42"/>
    <mergeCell ref="B43:D43"/>
    <mergeCell ref="A30:A31"/>
    <mergeCell ref="A34:A35"/>
    <mergeCell ref="C34:E34"/>
    <mergeCell ref="C35:E35"/>
    <mergeCell ref="C36:E36"/>
    <mergeCell ref="C37:E37"/>
    <mergeCell ref="A8:F8"/>
    <mergeCell ref="A9:B9"/>
    <mergeCell ref="A12:B12"/>
    <mergeCell ref="A16:A17"/>
    <mergeCell ref="A22:B22"/>
    <mergeCell ref="A26:A28"/>
    <mergeCell ref="A1:F1"/>
    <mergeCell ref="A2:F2"/>
    <mergeCell ref="A3:F3"/>
    <mergeCell ref="A4:F4"/>
    <mergeCell ref="A5:F5"/>
    <mergeCell ref="A6:F6"/>
  </mergeCells>
  <printOptions horizontalCentered="1"/>
  <pageMargins left="0.3937007874015748" right="0.11811023622047245" top="0.35433070866141736" bottom="0.2362204724409449" header="0.31496062992125984" footer="0.1574803149606299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view="pageBreakPreview" zoomScale="90" zoomScaleSheetLayoutView="90" zoomScalePageLayoutView="0" workbookViewId="0" topLeftCell="A10">
      <selection activeCell="F35" sqref="F35"/>
    </sheetView>
  </sheetViews>
  <sheetFormatPr defaultColWidth="9.140625" defaultRowHeight="15"/>
  <cols>
    <col min="1" max="1" width="17.00390625" style="1" customWidth="1"/>
    <col min="2" max="2" width="49.7109375" style="2" customWidth="1"/>
    <col min="3" max="3" width="12.28125" style="1" customWidth="1"/>
    <col min="4" max="4" width="10.140625" style="2" customWidth="1"/>
    <col min="5" max="5" width="9.7109375" style="2" customWidth="1"/>
    <col min="6" max="6" width="14.421875" style="2" customWidth="1"/>
  </cols>
  <sheetData>
    <row r="1" spans="1:6" ht="15" customHeight="1">
      <c r="A1" s="25" t="s">
        <v>17</v>
      </c>
      <c r="B1" s="25"/>
      <c r="C1" s="25"/>
      <c r="D1" s="25"/>
      <c r="E1" s="25"/>
      <c r="F1" s="25"/>
    </row>
    <row r="2" spans="1:6" ht="15" customHeight="1">
      <c r="A2" s="25" t="s">
        <v>0</v>
      </c>
      <c r="B2" s="25"/>
      <c r="C2" s="25"/>
      <c r="D2" s="25"/>
      <c r="E2" s="25"/>
      <c r="F2" s="25"/>
    </row>
    <row r="3" spans="1:6" ht="30" customHeight="1">
      <c r="A3" s="25" t="s">
        <v>69</v>
      </c>
      <c r="B3" s="25"/>
      <c r="C3" s="25"/>
      <c r="D3" s="25"/>
      <c r="E3" s="25"/>
      <c r="F3" s="25"/>
    </row>
    <row r="4" spans="1:6" ht="15" customHeight="1">
      <c r="A4" s="53" t="s">
        <v>78</v>
      </c>
      <c r="B4" s="53"/>
      <c r="C4" s="53"/>
      <c r="D4" s="53"/>
      <c r="E4" s="53"/>
      <c r="F4" s="53"/>
    </row>
    <row r="5" spans="1:6" ht="15" customHeight="1">
      <c r="A5" s="25" t="s">
        <v>84</v>
      </c>
      <c r="B5" s="25"/>
      <c r="C5" s="25"/>
      <c r="D5" s="25"/>
      <c r="E5" s="25"/>
      <c r="F5" s="25"/>
    </row>
    <row r="6" spans="1:6" ht="15.75" thickBot="1">
      <c r="A6" s="32"/>
      <c r="B6" s="32"/>
      <c r="C6" s="32"/>
      <c r="D6" s="32"/>
      <c r="E6" s="32"/>
      <c r="F6" s="32"/>
    </row>
    <row r="7" spans="1:6" ht="43.5" customHeight="1" thickBot="1">
      <c r="A7" s="8" t="s">
        <v>22</v>
      </c>
      <c r="B7" s="9" t="s">
        <v>1</v>
      </c>
      <c r="C7" s="9" t="s">
        <v>23</v>
      </c>
      <c r="D7" s="9" t="s">
        <v>24</v>
      </c>
      <c r="E7" s="9" t="s">
        <v>25</v>
      </c>
      <c r="F7" s="10" t="s">
        <v>26</v>
      </c>
    </row>
    <row r="8" spans="1:6" ht="15.75" thickBot="1">
      <c r="A8" s="33" t="s">
        <v>16</v>
      </c>
      <c r="B8" s="34"/>
      <c r="C8" s="34"/>
      <c r="D8" s="34"/>
      <c r="E8" s="34"/>
      <c r="F8" s="35"/>
    </row>
    <row r="9" spans="1:6" ht="15.75" thickBot="1">
      <c r="A9" s="26" t="s">
        <v>61</v>
      </c>
      <c r="B9" s="27"/>
      <c r="C9" s="11"/>
      <c r="D9" s="11"/>
      <c r="E9" s="11"/>
      <c r="F9" s="12"/>
    </row>
    <row r="10" spans="1:6" ht="25.5">
      <c r="A10" s="17" t="s">
        <v>41</v>
      </c>
      <c r="B10" s="13" t="s">
        <v>48</v>
      </c>
      <c r="C10" s="13" t="s">
        <v>40</v>
      </c>
      <c r="D10" s="14"/>
      <c r="E10" s="14">
        <v>151.26</v>
      </c>
      <c r="F10" s="21">
        <f>D10*E10</f>
        <v>0</v>
      </c>
    </row>
    <row r="11" spans="1:6" ht="25.5">
      <c r="A11" s="18" t="s">
        <v>45</v>
      </c>
      <c r="B11" s="15" t="s">
        <v>53</v>
      </c>
      <c r="C11" s="15" t="s">
        <v>40</v>
      </c>
      <c r="D11" s="16">
        <v>8.4</v>
      </c>
      <c r="E11" s="16">
        <v>431.6</v>
      </c>
      <c r="F11" s="21">
        <f>D11*E11</f>
        <v>3625.4400000000005</v>
      </c>
    </row>
    <row r="12" spans="1:6" ht="15">
      <c r="A12" s="44" t="s">
        <v>62</v>
      </c>
      <c r="B12" s="45"/>
      <c r="C12" s="13"/>
      <c r="D12" s="14"/>
      <c r="E12" s="14"/>
      <c r="F12" s="21"/>
    </row>
    <row r="13" spans="1:6" ht="28.5" customHeight="1">
      <c r="A13" s="17" t="s">
        <v>11</v>
      </c>
      <c r="B13" s="13" t="s">
        <v>54</v>
      </c>
      <c r="C13" s="13" t="s">
        <v>6</v>
      </c>
      <c r="D13" s="14">
        <v>4</v>
      </c>
      <c r="E13" s="14">
        <v>48.89</v>
      </c>
      <c r="F13" s="21">
        <f>D13*E13</f>
        <v>195.56</v>
      </c>
    </row>
    <row r="14" spans="1:6" ht="25.5">
      <c r="A14" s="18" t="s">
        <v>12</v>
      </c>
      <c r="B14" s="15" t="s">
        <v>49</v>
      </c>
      <c r="C14" s="15" t="s">
        <v>2</v>
      </c>
      <c r="D14" s="16">
        <v>0.05</v>
      </c>
      <c r="E14" s="16">
        <v>302.51</v>
      </c>
      <c r="F14" s="21">
        <f aca="true" t="shared" si="0" ref="F14:F28">D14*E14</f>
        <v>15.1255</v>
      </c>
    </row>
    <row r="15" spans="1:6" ht="25.5">
      <c r="A15" s="18" t="s">
        <v>13</v>
      </c>
      <c r="B15" s="15" t="s">
        <v>50</v>
      </c>
      <c r="C15" s="15" t="s">
        <v>2</v>
      </c>
      <c r="D15" s="16">
        <v>0.05</v>
      </c>
      <c r="E15" s="16">
        <v>1813.54</v>
      </c>
      <c r="F15" s="21">
        <f t="shared" si="0"/>
        <v>90.677</v>
      </c>
    </row>
    <row r="16" spans="1:6" ht="15">
      <c r="A16" s="28" t="s">
        <v>14</v>
      </c>
      <c r="B16" s="15" t="s">
        <v>51</v>
      </c>
      <c r="C16" s="15" t="s">
        <v>2</v>
      </c>
      <c r="D16" s="16">
        <v>0.05</v>
      </c>
      <c r="E16" s="16">
        <v>5005.2</v>
      </c>
      <c r="F16" s="21">
        <f t="shared" si="0"/>
        <v>250.26</v>
      </c>
    </row>
    <row r="17" spans="1:6" ht="25.5">
      <c r="A17" s="28"/>
      <c r="B17" s="15" t="s">
        <v>52</v>
      </c>
      <c r="C17" s="15" t="s">
        <v>2</v>
      </c>
      <c r="D17" s="16">
        <v>0.1</v>
      </c>
      <c r="E17" s="16">
        <v>38.19</v>
      </c>
      <c r="F17" s="21">
        <f t="shared" si="0"/>
        <v>3.819</v>
      </c>
    </row>
    <row r="18" spans="1:6" ht="15">
      <c r="A18" s="18" t="s">
        <v>32</v>
      </c>
      <c r="B18" s="15" t="s">
        <v>27</v>
      </c>
      <c r="C18" s="15" t="s">
        <v>15</v>
      </c>
      <c r="D18" s="16">
        <v>232</v>
      </c>
      <c r="E18" s="16">
        <v>12.99</v>
      </c>
      <c r="F18" s="21">
        <f t="shared" si="0"/>
        <v>3013.68</v>
      </c>
    </row>
    <row r="19" spans="1:6" ht="15">
      <c r="A19" s="18"/>
      <c r="B19" s="15" t="s">
        <v>55</v>
      </c>
      <c r="C19" s="15" t="s">
        <v>42</v>
      </c>
      <c r="D19" s="16">
        <v>2.5</v>
      </c>
      <c r="E19" s="16">
        <v>585</v>
      </c>
      <c r="F19" s="21">
        <f t="shared" si="0"/>
        <v>1462.5</v>
      </c>
    </row>
    <row r="20" spans="1:6" ht="15">
      <c r="A20" s="18"/>
      <c r="B20" s="15" t="s">
        <v>56</v>
      </c>
      <c r="C20" s="15" t="s">
        <v>42</v>
      </c>
      <c r="D20" s="16">
        <v>1</v>
      </c>
      <c r="E20" s="16">
        <v>733</v>
      </c>
      <c r="F20" s="21">
        <f t="shared" si="0"/>
        <v>733</v>
      </c>
    </row>
    <row r="21" spans="1:6" ht="15">
      <c r="A21" s="18"/>
      <c r="B21" s="15" t="s">
        <v>57</v>
      </c>
      <c r="C21" s="15" t="s">
        <v>42</v>
      </c>
      <c r="D21" s="16">
        <v>1</v>
      </c>
      <c r="E21" s="16">
        <v>891</v>
      </c>
      <c r="F21" s="21">
        <f t="shared" si="0"/>
        <v>891</v>
      </c>
    </row>
    <row r="22" spans="1:6" ht="15">
      <c r="A22" s="46" t="s">
        <v>63</v>
      </c>
      <c r="B22" s="47"/>
      <c r="C22" s="15"/>
      <c r="D22" s="16"/>
      <c r="E22" s="16"/>
      <c r="F22" s="21"/>
    </row>
    <row r="23" spans="1:6" ht="25.5">
      <c r="A23" s="17" t="s">
        <v>28</v>
      </c>
      <c r="B23" s="15" t="s">
        <v>8</v>
      </c>
      <c r="C23" s="15" t="s">
        <v>2</v>
      </c>
      <c r="D23" s="16">
        <v>0</v>
      </c>
      <c r="E23" s="16">
        <v>1047.44</v>
      </c>
      <c r="F23" s="21">
        <f t="shared" si="0"/>
        <v>0</v>
      </c>
    </row>
    <row r="24" spans="1:6" ht="25.5">
      <c r="A24" s="18" t="s">
        <v>29</v>
      </c>
      <c r="B24" s="15" t="s">
        <v>9</v>
      </c>
      <c r="C24" s="15" t="s">
        <v>10</v>
      </c>
      <c r="D24" s="16"/>
      <c r="E24" s="16">
        <v>2356.74</v>
      </c>
      <c r="F24" s="21">
        <f t="shared" si="0"/>
        <v>0</v>
      </c>
    </row>
    <row r="25" spans="1:6" ht="15">
      <c r="A25" s="18" t="s">
        <v>7</v>
      </c>
      <c r="B25" s="15" t="s">
        <v>30</v>
      </c>
      <c r="C25" s="15" t="s">
        <v>31</v>
      </c>
      <c r="D25" s="16">
        <v>0</v>
      </c>
      <c r="E25" s="16">
        <v>4878.46</v>
      </c>
      <c r="F25" s="21">
        <f t="shared" si="0"/>
        <v>0</v>
      </c>
    </row>
    <row r="26" spans="1:6" ht="25.5">
      <c r="A26" s="29" t="s">
        <v>64</v>
      </c>
      <c r="B26" s="15" t="s">
        <v>4</v>
      </c>
      <c r="C26" s="15" t="s">
        <v>5</v>
      </c>
      <c r="D26" s="16">
        <v>0</v>
      </c>
      <c r="E26" s="16">
        <v>1790.49</v>
      </c>
      <c r="F26" s="21">
        <f t="shared" si="0"/>
        <v>0</v>
      </c>
    </row>
    <row r="27" spans="1:6" ht="15">
      <c r="A27" s="29"/>
      <c r="B27" s="15" t="s">
        <v>39</v>
      </c>
      <c r="C27" s="15" t="s">
        <v>6</v>
      </c>
      <c r="D27" s="16">
        <v>2</v>
      </c>
      <c r="E27" s="16">
        <v>93.22</v>
      </c>
      <c r="F27" s="21">
        <f t="shared" si="0"/>
        <v>186.44</v>
      </c>
    </row>
    <row r="28" spans="1:6" ht="25.5">
      <c r="A28" s="29"/>
      <c r="B28" s="15" t="s">
        <v>44</v>
      </c>
      <c r="C28" s="15" t="s">
        <v>35</v>
      </c>
      <c r="D28" s="16">
        <v>0</v>
      </c>
      <c r="E28" s="16">
        <v>74.03</v>
      </c>
      <c r="F28" s="21">
        <f t="shared" si="0"/>
        <v>0</v>
      </c>
    </row>
    <row r="29" spans="1:6" ht="25.5">
      <c r="A29" s="18"/>
      <c r="B29" s="15" t="s">
        <v>34</v>
      </c>
      <c r="C29" s="15" t="s">
        <v>35</v>
      </c>
      <c r="D29" s="16">
        <v>0</v>
      </c>
      <c r="E29" s="16">
        <v>142.58</v>
      </c>
      <c r="F29" s="22">
        <v>0</v>
      </c>
    </row>
    <row r="30" spans="1:6" ht="25.5">
      <c r="A30" s="28" t="s">
        <v>33</v>
      </c>
      <c r="B30" s="15" t="s">
        <v>37</v>
      </c>
      <c r="C30" s="15" t="s">
        <v>38</v>
      </c>
      <c r="D30" s="16">
        <v>0</v>
      </c>
      <c r="E30" s="16">
        <v>43.05</v>
      </c>
      <c r="F30" s="22">
        <v>0</v>
      </c>
    </row>
    <row r="31" spans="1:6" ht="51">
      <c r="A31" s="28"/>
      <c r="B31" s="15" t="s">
        <v>59</v>
      </c>
      <c r="C31" s="15" t="s">
        <v>3</v>
      </c>
      <c r="D31" s="16">
        <v>0</v>
      </c>
      <c r="E31" s="16">
        <v>4844.18</v>
      </c>
      <c r="F31" s="22"/>
    </row>
    <row r="32" spans="1:6" ht="15.75" thickBot="1">
      <c r="A32" s="18" t="s">
        <v>36</v>
      </c>
      <c r="B32" s="15" t="s">
        <v>43</v>
      </c>
      <c r="C32" s="15" t="s">
        <v>6</v>
      </c>
      <c r="D32" s="16">
        <v>0</v>
      </c>
      <c r="E32" s="16">
        <v>72.69</v>
      </c>
      <c r="F32" s="22"/>
    </row>
    <row r="33" spans="1:6" ht="15.75" thickBot="1">
      <c r="A33" s="18"/>
      <c r="B33" s="19"/>
      <c r="C33" s="19"/>
      <c r="D33" s="19"/>
      <c r="E33" s="19"/>
      <c r="F33" s="23">
        <f>SUM(F10:F32)</f>
        <v>10467.501500000002</v>
      </c>
    </row>
    <row r="34" spans="1:5" ht="28.5">
      <c r="A34" s="50" t="s">
        <v>21</v>
      </c>
      <c r="B34" s="6" t="s">
        <v>79</v>
      </c>
      <c r="C34" s="36">
        <v>8642.41</v>
      </c>
      <c r="D34" s="36"/>
      <c r="E34" s="36"/>
    </row>
    <row r="35" spans="1:5" ht="29.25" thickBot="1">
      <c r="A35" s="51"/>
      <c r="B35" s="6" t="s">
        <v>80</v>
      </c>
      <c r="C35" s="37">
        <v>1783.25</v>
      </c>
      <c r="D35" s="38"/>
      <c r="E35" s="39"/>
    </row>
    <row r="36" spans="1:5" ht="29.25" thickBot="1">
      <c r="A36" s="20"/>
      <c r="B36" s="6" t="s">
        <v>18</v>
      </c>
      <c r="C36" s="40">
        <f>F33</f>
        <v>10467.501500000002</v>
      </c>
      <c r="D36" s="36"/>
      <c r="E36" s="36"/>
    </row>
    <row r="37" spans="2:5" ht="15">
      <c r="B37" s="6" t="s">
        <v>19</v>
      </c>
      <c r="C37" s="36">
        <f>1493.84+400.77</f>
        <v>1894.61</v>
      </c>
      <c r="D37" s="36"/>
      <c r="E37" s="36"/>
    </row>
    <row r="38" spans="2:5" ht="45">
      <c r="B38" s="7" t="s">
        <v>74</v>
      </c>
      <c r="C38" s="52">
        <f>C34+C35-C37</f>
        <v>8531.05</v>
      </c>
      <c r="D38" s="52"/>
      <c r="E38" s="52"/>
    </row>
    <row r="39" spans="2:5" ht="28.5">
      <c r="B39" s="5" t="s">
        <v>83</v>
      </c>
      <c r="C39" s="41" t="s">
        <v>46</v>
      </c>
      <c r="D39" s="42"/>
      <c r="E39" s="43"/>
    </row>
    <row r="40" spans="2:6" ht="15">
      <c r="B40" s="49" t="s">
        <v>20</v>
      </c>
      <c r="C40" s="49"/>
      <c r="D40" s="49"/>
      <c r="F40"/>
    </row>
    <row r="41" spans="2:6" ht="15">
      <c r="B41" s="48"/>
      <c r="C41" s="48"/>
      <c r="D41" s="48"/>
      <c r="F41"/>
    </row>
    <row r="42" spans="2:6" ht="15">
      <c r="B42" s="30"/>
      <c r="C42" s="30"/>
      <c r="D42" s="30"/>
      <c r="F42"/>
    </row>
    <row r="43" spans="2:6" ht="15">
      <c r="B43" s="31"/>
      <c r="C43" s="31"/>
      <c r="D43" s="31"/>
      <c r="F43"/>
    </row>
    <row r="44" spans="2:5" ht="15">
      <c r="B44" s="3"/>
      <c r="C44" s="4"/>
      <c r="D44" s="3"/>
      <c r="E44" s="3"/>
    </row>
    <row r="45" spans="2:6" ht="15">
      <c r="B45" s="24" t="s">
        <v>58</v>
      </c>
      <c r="C45" s="24"/>
      <c r="D45" s="24"/>
      <c r="E45" s="24"/>
      <c r="F45" s="24"/>
    </row>
    <row r="48" ht="36" customHeight="1"/>
    <row r="49" ht="33.75" customHeight="1"/>
  </sheetData>
  <sheetProtection/>
  <mergeCells count="25">
    <mergeCell ref="B45:F45"/>
    <mergeCell ref="C38:E38"/>
    <mergeCell ref="C39:E39"/>
    <mergeCell ref="B40:D40"/>
    <mergeCell ref="B41:D41"/>
    <mergeCell ref="B42:D42"/>
    <mergeCell ref="B43:D43"/>
    <mergeCell ref="A30:A31"/>
    <mergeCell ref="A34:A35"/>
    <mergeCell ref="C34:E34"/>
    <mergeCell ref="C35:E35"/>
    <mergeCell ref="C36:E36"/>
    <mergeCell ref="C37:E37"/>
    <mergeCell ref="A8:F8"/>
    <mergeCell ref="A9:B9"/>
    <mergeCell ref="A12:B12"/>
    <mergeCell ref="A16:A17"/>
    <mergeCell ref="A22:B22"/>
    <mergeCell ref="A26:A28"/>
    <mergeCell ref="A1:F1"/>
    <mergeCell ref="A2:F2"/>
    <mergeCell ref="A3:F3"/>
    <mergeCell ref="A4:F4"/>
    <mergeCell ref="A5:F5"/>
    <mergeCell ref="A6:F6"/>
  </mergeCells>
  <printOptions horizontalCentered="1"/>
  <pageMargins left="0.3937007874015748" right="0.11811023622047245" top="0.35433070866141736" bottom="0.2362204724409449" header="0.31496062992125984" footer="0.1574803149606299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view="pageBreakPreview" zoomScale="90" zoomScaleSheetLayoutView="90" zoomScalePageLayoutView="0" workbookViewId="0" topLeftCell="A1">
      <selection activeCell="B41" sqref="B41:D41"/>
    </sheetView>
  </sheetViews>
  <sheetFormatPr defaultColWidth="9.140625" defaultRowHeight="15"/>
  <cols>
    <col min="1" max="1" width="17.00390625" style="1" customWidth="1"/>
    <col min="2" max="2" width="49.7109375" style="2" customWidth="1"/>
    <col min="3" max="3" width="12.28125" style="1" customWidth="1"/>
    <col min="4" max="4" width="10.140625" style="2" customWidth="1"/>
    <col min="5" max="5" width="9.7109375" style="2" customWidth="1"/>
    <col min="6" max="6" width="14.421875" style="2" customWidth="1"/>
  </cols>
  <sheetData>
    <row r="1" spans="1:6" ht="15" customHeight="1">
      <c r="A1" s="25" t="s">
        <v>17</v>
      </c>
      <c r="B1" s="25"/>
      <c r="C1" s="25"/>
      <c r="D1" s="25"/>
      <c r="E1" s="25"/>
      <c r="F1" s="25"/>
    </row>
    <row r="2" spans="1:6" ht="15" customHeight="1">
      <c r="A2" s="25" t="s">
        <v>0</v>
      </c>
      <c r="B2" s="25"/>
      <c r="C2" s="25"/>
      <c r="D2" s="25"/>
      <c r="E2" s="25"/>
      <c r="F2" s="25"/>
    </row>
    <row r="3" spans="1:6" ht="30" customHeight="1">
      <c r="A3" s="25" t="s">
        <v>69</v>
      </c>
      <c r="B3" s="25"/>
      <c r="C3" s="25"/>
      <c r="D3" s="25"/>
      <c r="E3" s="25"/>
      <c r="F3" s="25"/>
    </row>
    <row r="4" spans="1:6" ht="15" customHeight="1">
      <c r="A4" s="53" t="s">
        <v>78</v>
      </c>
      <c r="B4" s="53"/>
      <c r="C4" s="53"/>
      <c r="D4" s="53"/>
      <c r="E4" s="53"/>
      <c r="F4" s="53"/>
    </row>
    <row r="5" spans="1:6" ht="15" customHeight="1">
      <c r="A5" s="25" t="s">
        <v>85</v>
      </c>
      <c r="B5" s="25"/>
      <c r="C5" s="25"/>
      <c r="D5" s="25"/>
      <c r="E5" s="25"/>
      <c r="F5" s="25"/>
    </row>
    <row r="6" spans="1:6" ht="15.75" thickBot="1">
      <c r="A6" s="32"/>
      <c r="B6" s="32"/>
      <c r="C6" s="32"/>
      <c r="D6" s="32"/>
      <c r="E6" s="32"/>
      <c r="F6" s="32"/>
    </row>
    <row r="7" spans="1:6" ht="43.5" customHeight="1" thickBot="1">
      <c r="A7" s="8" t="s">
        <v>22</v>
      </c>
      <c r="B7" s="9" t="s">
        <v>1</v>
      </c>
      <c r="C7" s="9" t="s">
        <v>23</v>
      </c>
      <c r="D7" s="9" t="s">
        <v>24</v>
      </c>
      <c r="E7" s="9" t="s">
        <v>25</v>
      </c>
      <c r="F7" s="10" t="s">
        <v>26</v>
      </c>
    </row>
    <row r="8" spans="1:6" ht="15.75" thickBot="1">
      <c r="A8" s="33" t="s">
        <v>16</v>
      </c>
      <c r="B8" s="34"/>
      <c r="C8" s="34"/>
      <c r="D8" s="34"/>
      <c r="E8" s="34"/>
      <c r="F8" s="35"/>
    </row>
    <row r="9" spans="1:6" ht="15.75" thickBot="1">
      <c r="A9" s="26" t="s">
        <v>61</v>
      </c>
      <c r="B9" s="27"/>
      <c r="C9" s="11"/>
      <c r="D9" s="11"/>
      <c r="E9" s="11"/>
      <c r="F9" s="12"/>
    </row>
    <row r="10" spans="1:6" ht="38.25">
      <c r="A10" s="17" t="s">
        <v>41</v>
      </c>
      <c r="B10" s="13" t="s">
        <v>48</v>
      </c>
      <c r="C10" s="13" t="s">
        <v>40</v>
      </c>
      <c r="D10" s="14"/>
      <c r="E10" s="14">
        <v>151.26</v>
      </c>
      <c r="F10" s="21">
        <f>D10*E10</f>
        <v>0</v>
      </c>
    </row>
    <row r="11" spans="1:6" ht="25.5">
      <c r="A11" s="18" t="s">
        <v>45</v>
      </c>
      <c r="B11" s="15" t="s">
        <v>53</v>
      </c>
      <c r="C11" s="15" t="s">
        <v>40</v>
      </c>
      <c r="D11" s="16">
        <v>0</v>
      </c>
      <c r="E11" s="16">
        <v>431.6</v>
      </c>
      <c r="F11" s="21">
        <f>D11*E11</f>
        <v>0</v>
      </c>
    </row>
    <row r="12" spans="1:6" ht="15">
      <c r="A12" s="44" t="s">
        <v>62</v>
      </c>
      <c r="B12" s="45"/>
      <c r="C12" s="13"/>
      <c r="D12" s="14"/>
      <c r="E12" s="14"/>
      <c r="F12" s="21"/>
    </row>
    <row r="13" spans="1:6" ht="28.5" customHeight="1">
      <c r="A13" s="17" t="s">
        <v>11</v>
      </c>
      <c r="B13" s="13" t="s">
        <v>86</v>
      </c>
      <c r="C13" s="13" t="s">
        <v>6</v>
      </c>
      <c r="D13" s="14">
        <v>48</v>
      </c>
      <c r="E13" s="14">
        <v>48.89</v>
      </c>
      <c r="F13" s="21">
        <f>D13*E13</f>
        <v>2346.7200000000003</v>
      </c>
    </row>
    <row r="14" spans="1:6" ht="25.5">
      <c r="A14" s="18" t="s">
        <v>12</v>
      </c>
      <c r="B14" s="15" t="s">
        <v>49</v>
      </c>
      <c r="C14" s="15" t="s">
        <v>2</v>
      </c>
      <c r="D14" s="16">
        <v>0</v>
      </c>
      <c r="E14" s="16">
        <v>302.51</v>
      </c>
      <c r="F14" s="21">
        <f aca="true" t="shared" si="0" ref="F14:F30">D14*E14</f>
        <v>0</v>
      </c>
    </row>
    <row r="15" spans="1:6" ht="25.5">
      <c r="A15" s="18" t="s">
        <v>13</v>
      </c>
      <c r="B15" s="15" t="s">
        <v>50</v>
      </c>
      <c r="C15" s="15" t="s">
        <v>2</v>
      </c>
      <c r="D15" s="16">
        <v>0</v>
      </c>
      <c r="E15" s="16">
        <v>1813.54</v>
      </c>
      <c r="F15" s="21">
        <f t="shared" si="0"/>
        <v>0</v>
      </c>
    </row>
    <row r="16" spans="1:6" ht="15">
      <c r="A16" s="28" t="s">
        <v>14</v>
      </c>
      <c r="B16" s="15" t="s">
        <v>51</v>
      </c>
      <c r="C16" s="15" t="s">
        <v>2</v>
      </c>
      <c r="D16" s="16">
        <v>0</v>
      </c>
      <c r="E16" s="16">
        <v>5005.2</v>
      </c>
      <c r="F16" s="21">
        <f t="shared" si="0"/>
        <v>0</v>
      </c>
    </row>
    <row r="17" spans="1:6" ht="25.5">
      <c r="A17" s="28"/>
      <c r="B17" s="15" t="s">
        <v>52</v>
      </c>
      <c r="C17" s="15" t="s">
        <v>2</v>
      </c>
      <c r="D17" s="16">
        <v>1</v>
      </c>
      <c r="E17" s="16">
        <v>38.19</v>
      </c>
      <c r="F17" s="21">
        <f t="shared" si="0"/>
        <v>38.19</v>
      </c>
    </row>
    <row r="18" spans="1:6" ht="15">
      <c r="A18" s="18" t="s">
        <v>32</v>
      </c>
      <c r="B18" s="15" t="s">
        <v>27</v>
      </c>
      <c r="C18" s="15" t="s">
        <v>15</v>
      </c>
      <c r="D18" s="16">
        <v>0</v>
      </c>
      <c r="E18" s="16">
        <v>12.99</v>
      </c>
      <c r="F18" s="21">
        <f t="shared" si="0"/>
        <v>0</v>
      </c>
    </row>
    <row r="19" spans="1:6" ht="15">
      <c r="A19" s="18"/>
      <c r="B19" s="15" t="s">
        <v>55</v>
      </c>
      <c r="C19" s="15" t="s">
        <v>42</v>
      </c>
      <c r="D19" s="16">
        <v>76</v>
      </c>
      <c r="E19" s="16">
        <v>585</v>
      </c>
      <c r="F19" s="21">
        <f t="shared" si="0"/>
        <v>44460</v>
      </c>
    </row>
    <row r="20" spans="1:6" ht="15">
      <c r="A20" s="18"/>
      <c r="B20" s="15" t="s">
        <v>56</v>
      </c>
      <c r="C20" s="15" t="s">
        <v>42</v>
      </c>
      <c r="D20" s="16">
        <v>16</v>
      </c>
      <c r="E20" s="16">
        <v>733</v>
      </c>
      <c r="F20" s="21">
        <f t="shared" si="0"/>
        <v>11728</v>
      </c>
    </row>
    <row r="21" spans="1:6" ht="15">
      <c r="A21" s="18"/>
      <c r="B21" s="15" t="s">
        <v>57</v>
      </c>
      <c r="C21" s="15" t="s">
        <v>42</v>
      </c>
      <c r="D21" s="16">
        <v>16</v>
      </c>
      <c r="E21" s="16">
        <v>891</v>
      </c>
      <c r="F21" s="21">
        <f t="shared" si="0"/>
        <v>14256</v>
      </c>
    </row>
    <row r="22" spans="1:6" ht="15">
      <c r="A22" s="46" t="s">
        <v>63</v>
      </c>
      <c r="B22" s="47"/>
      <c r="C22" s="15"/>
      <c r="D22" s="16"/>
      <c r="E22" s="16"/>
      <c r="F22" s="21"/>
    </row>
    <row r="23" spans="1:6" ht="25.5">
      <c r="A23" s="17" t="s">
        <v>28</v>
      </c>
      <c r="B23" s="15" t="s">
        <v>8</v>
      </c>
      <c r="C23" s="15" t="s">
        <v>2</v>
      </c>
      <c r="D23" s="16">
        <v>5.4352</v>
      </c>
      <c r="E23" s="16">
        <v>1047.44</v>
      </c>
      <c r="F23" s="21">
        <f t="shared" si="0"/>
        <v>5693.045888000001</v>
      </c>
    </row>
    <row r="24" spans="1:6" ht="25.5">
      <c r="A24" s="18" t="s">
        <v>29</v>
      </c>
      <c r="B24" s="15" t="s">
        <v>9</v>
      </c>
      <c r="C24" s="15" t="s">
        <v>10</v>
      </c>
      <c r="D24" s="16"/>
      <c r="E24" s="16">
        <v>2356.74</v>
      </c>
      <c r="F24" s="21">
        <f t="shared" si="0"/>
        <v>0</v>
      </c>
    </row>
    <row r="25" spans="1:6" ht="15">
      <c r="A25" s="18" t="s">
        <v>7</v>
      </c>
      <c r="B25" s="15" t="s">
        <v>30</v>
      </c>
      <c r="C25" s="15" t="s">
        <v>31</v>
      </c>
      <c r="D25" s="16">
        <v>0.1</v>
      </c>
      <c r="E25" s="16">
        <v>4878.46</v>
      </c>
      <c r="F25" s="21">
        <f t="shared" si="0"/>
        <v>487.846</v>
      </c>
    </row>
    <row r="26" spans="1:6" ht="25.5">
      <c r="A26" s="29" t="s">
        <v>64</v>
      </c>
      <c r="B26" s="15" t="s">
        <v>4</v>
      </c>
      <c r="C26" s="15" t="s">
        <v>5</v>
      </c>
      <c r="D26" s="16">
        <v>1</v>
      </c>
      <c r="E26" s="16">
        <v>1790.49</v>
      </c>
      <c r="F26" s="21">
        <f t="shared" si="0"/>
        <v>1790.49</v>
      </c>
    </row>
    <row r="27" spans="1:6" ht="15">
      <c r="A27" s="29"/>
      <c r="B27" s="15" t="s">
        <v>39</v>
      </c>
      <c r="C27" s="15" t="s">
        <v>6</v>
      </c>
      <c r="D27" s="16">
        <v>2</v>
      </c>
      <c r="E27" s="16">
        <v>93.22</v>
      </c>
      <c r="F27" s="21">
        <f t="shared" si="0"/>
        <v>186.44</v>
      </c>
    </row>
    <row r="28" spans="1:6" ht="25.5">
      <c r="A28" s="29"/>
      <c r="B28" s="15" t="s">
        <v>44</v>
      </c>
      <c r="C28" s="15" t="s">
        <v>35</v>
      </c>
      <c r="D28" s="16">
        <v>0</v>
      </c>
      <c r="E28" s="16">
        <v>74.03</v>
      </c>
      <c r="F28" s="21">
        <f t="shared" si="0"/>
        <v>0</v>
      </c>
    </row>
    <row r="29" spans="1:6" ht="25.5">
      <c r="A29" s="18"/>
      <c r="B29" s="15" t="s">
        <v>34</v>
      </c>
      <c r="C29" s="15" t="s">
        <v>35</v>
      </c>
      <c r="D29" s="16">
        <v>0</v>
      </c>
      <c r="E29" s="16">
        <v>142.58</v>
      </c>
      <c r="F29" s="21">
        <f t="shared" si="0"/>
        <v>0</v>
      </c>
    </row>
    <row r="30" spans="1:6" ht="25.5">
      <c r="A30" s="28" t="s">
        <v>33</v>
      </c>
      <c r="B30" s="15" t="s">
        <v>37</v>
      </c>
      <c r="C30" s="15" t="s">
        <v>38</v>
      </c>
      <c r="D30" s="16">
        <v>1</v>
      </c>
      <c r="E30" s="16">
        <v>43.05</v>
      </c>
      <c r="F30" s="21">
        <f t="shared" si="0"/>
        <v>43.05</v>
      </c>
    </row>
    <row r="31" spans="1:6" ht="51">
      <c r="A31" s="28"/>
      <c r="B31" s="15" t="s">
        <v>59</v>
      </c>
      <c r="C31" s="15" t="s">
        <v>3</v>
      </c>
      <c r="D31" s="16">
        <v>0</v>
      </c>
      <c r="E31" s="16">
        <v>4844.18</v>
      </c>
      <c r="F31" s="22"/>
    </row>
    <row r="32" spans="1:6" ht="15.75" thickBot="1">
      <c r="A32" s="18" t="s">
        <v>36</v>
      </c>
      <c r="B32" s="15" t="s">
        <v>43</v>
      </c>
      <c r="C32" s="15" t="s">
        <v>6</v>
      </c>
      <c r="D32" s="16">
        <v>0</v>
      </c>
      <c r="E32" s="16">
        <v>72.69</v>
      </c>
      <c r="F32" s="22"/>
    </row>
    <row r="33" spans="1:6" ht="15.75" thickBot="1">
      <c r="A33" s="18"/>
      <c r="B33" s="19"/>
      <c r="C33" s="19"/>
      <c r="D33" s="19"/>
      <c r="E33" s="19"/>
      <c r="F33" s="23">
        <f>SUM(F10:F32)</f>
        <v>81029.78188800001</v>
      </c>
    </row>
    <row r="34" spans="1:5" ht="28.5">
      <c r="A34" s="50" t="s">
        <v>21</v>
      </c>
      <c r="B34" s="6" t="s">
        <v>79</v>
      </c>
      <c r="C34" s="36">
        <v>6333.38</v>
      </c>
      <c r="D34" s="36"/>
      <c r="E34" s="36"/>
    </row>
    <row r="35" spans="1:5" ht="29.25" thickBot="1">
      <c r="A35" s="51"/>
      <c r="B35" s="6" t="s">
        <v>80</v>
      </c>
      <c r="C35" s="37">
        <v>74519.66</v>
      </c>
      <c r="D35" s="38"/>
      <c r="E35" s="39"/>
    </row>
    <row r="36" spans="1:5" ht="29.25" thickBot="1">
      <c r="A36" s="20"/>
      <c r="B36" s="6" t="s">
        <v>18</v>
      </c>
      <c r="C36" s="40">
        <f>F33</f>
        <v>81029.78188800001</v>
      </c>
      <c r="D36" s="36"/>
      <c r="E36" s="36"/>
    </row>
    <row r="37" spans="2:5" ht="15">
      <c r="B37" s="6" t="s">
        <v>19</v>
      </c>
      <c r="C37" s="36">
        <f>14400.4+3665.52</f>
        <v>18065.92</v>
      </c>
      <c r="D37" s="36"/>
      <c r="E37" s="36"/>
    </row>
    <row r="38" spans="2:5" ht="45">
      <c r="B38" s="7" t="s">
        <v>74</v>
      </c>
      <c r="C38" s="52">
        <f>C34+C35-C37</f>
        <v>62787.12000000001</v>
      </c>
      <c r="D38" s="52"/>
      <c r="E38" s="52"/>
    </row>
    <row r="39" spans="2:5" ht="28.5">
      <c r="B39" s="5" t="s">
        <v>83</v>
      </c>
      <c r="C39" s="41" t="s">
        <v>46</v>
      </c>
      <c r="D39" s="42"/>
      <c r="E39" s="43"/>
    </row>
    <row r="40" spans="2:6" ht="15">
      <c r="B40" s="49" t="s">
        <v>20</v>
      </c>
      <c r="C40" s="49"/>
      <c r="D40" s="49"/>
      <c r="F40"/>
    </row>
    <row r="41" spans="2:6" ht="15">
      <c r="B41" s="48"/>
      <c r="C41" s="48"/>
      <c r="D41" s="48"/>
      <c r="F41"/>
    </row>
    <row r="42" spans="2:6" ht="15">
      <c r="B42" s="30"/>
      <c r="C42" s="30"/>
      <c r="D42" s="30"/>
      <c r="F42"/>
    </row>
    <row r="43" spans="2:6" ht="15">
      <c r="B43" s="31"/>
      <c r="C43" s="31"/>
      <c r="D43" s="31"/>
      <c r="F43"/>
    </row>
    <row r="44" spans="2:5" ht="15">
      <c r="B44" s="3"/>
      <c r="C44" s="4"/>
      <c r="D44" s="3"/>
      <c r="E44" s="3"/>
    </row>
    <row r="45" spans="2:6" ht="15">
      <c r="B45" s="24" t="s">
        <v>58</v>
      </c>
      <c r="C45" s="24"/>
      <c r="D45" s="24"/>
      <c r="E45" s="24"/>
      <c r="F45" s="24"/>
    </row>
    <row r="48" ht="36" customHeight="1"/>
    <row r="49" ht="33.75" customHeight="1"/>
  </sheetData>
  <sheetProtection/>
  <mergeCells count="25">
    <mergeCell ref="B45:F45"/>
    <mergeCell ref="C38:E38"/>
    <mergeCell ref="C39:E39"/>
    <mergeCell ref="B40:D40"/>
    <mergeCell ref="B41:D41"/>
    <mergeCell ref="B42:D42"/>
    <mergeCell ref="B43:D43"/>
    <mergeCell ref="A30:A31"/>
    <mergeCell ref="A34:A35"/>
    <mergeCell ref="C34:E34"/>
    <mergeCell ref="C35:E35"/>
    <mergeCell ref="C36:E36"/>
    <mergeCell ref="C37:E37"/>
    <mergeCell ref="A8:F8"/>
    <mergeCell ref="A9:B9"/>
    <mergeCell ref="A12:B12"/>
    <mergeCell ref="A16:A17"/>
    <mergeCell ref="A22:B22"/>
    <mergeCell ref="A26:A28"/>
    <mergeCell ref="A1:F1"/>
    <mergeCell ref="A2:F2"/>
    <mergeCell ref="A3:F3"/>
    <mergeCell ref="A4:F4"/>
    <mergeCell ref="A5:F5"/>
    <mergeCell ref="A6:F6"/>
  </mergeCells>
  <printOptions horizontalCentered="1"/>
  <pageMargins left="0.3937007874015748" right="0.11811023622047245" top="0.35433070866141736" bottom="0.2362204724409449" header="0.31496062992125984" footer="0.15748031496062992"/>
  <pageSetup fitToHeight="1" fitToWidth="1" horizontalDpi="600" verticalDpi="600" orientation="portrait" paperSize="9" scale="8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view="pageBreakPreview" zoomScale="90" zoomScaleSheetLayoutView="90" zoomScalePageLayoutView="0" workbookViewId="0" topLeftCell="A13">
      <selection activeCell="C39" sqref="C39:E39"/>
    </sheetView>
  </sheetViews>
  <sheetFormatPr defaultColWidth="9.140625" defaultRowHeight="15"/>
  <cols>
    <col min="1" max="1" width="17.00390625" style="1" customWidth="1"/>
    <col min="2" max="2" width="49.7109375" style="2" customWidth="1"/>
    <col min="3" max="3" width="12.28125" style="1" customWidth="1"/>
    <col min="4" max="4" width="10.140625" style="2" customWidth="1"/>
    <col min="5" max="5" width="9.7109375" style="2" customWidth="1"/>
    <col min="6" max="6" width="14.421875" style="2" customWidth="1"/>
  </cols>
  <sheetData>
    <row r="1" spans="1:6" ht="15" customHeight="1">
      <c r="A1" s="25" t="s">
        <v>17</v>
      </c>
      <c r="B1" s="25"/>
      <c r="C1" s="25"/>
      <c r="D1" s="25"/>
      <c r="E1" s="25"/>
      <c r="F1" s="25"/>
    </row>
    <row r="2" spans="1:6" ht="15" customHeight="1">
      <c r="A2" s="25" t="s">
        <v>0</v>
      </c>
      <c r="B2" s="25"/>
      <c r="C2" s="25"/>
      <c r="D2" s="25"/>
      <c r="E2" s="25"/>
      <c r="F2" s="25"/>
    </row>
    <row r="3" spans="1:6" ht="30" customHeight="1">
      <c r="A3" s="25" t="s">
        <v>69</v>
      </c>
      <c r="B3" s="25"/>
      <c r="C3" s="25"/>
      <c r="D3" s="25"/>
      <c r="E3" s="25"/>
      <c r="F3" s="25"/>
    </row>
    <row r="4" spans="1:6" ht="15" customHeight="1">
      <c r="A4" s="25" t="s">
        <v>47</v>
      </c>
      <c r="B4" s="25"/>
      <c r="C4" s="25"/>
      <c r="D4" s="25"/>
      <c r="E4" s="25"/>
      <c r="F4" s="25"/>
    </row>
    <row r="5" spans="1:6" ht="15" customHeight="1">
      <c r="A5" s="25" t="s">
        <v>71</v>
      </c>
      <c r="B5" s="25"/>
      <c r="C5" s="25"/>
      <c r="D5" s="25"/>
      <c r="E5" s="25"/>
      <c r="F5" s="25"/>
    </row>
    <row r="6" spans="1:6" ht="15.75" thickBot="1">
      <c r="A6" s="32"/>
      <c r="B6" s="32"/>
      <c r="C6" s="32"/>
      <c r="D6" s="32"/>
      <c r="E6" s="32"/>
      <c r="F6" s="32"/>
    </row>
    <row r="7" spans="1:6" ht="43.5" customHeight="1" thickBot="1">
      <c r="A7" s="8" t="s">
        <v>22</v>
      </c>
      <c r="B7" s="9" t="s">
        <v>1</v>
      </c>
      <c r="C7" s="9" t="s">
        <v>23</v>
      </c>
      <c r="D7" s="9" t="s">
        <v>24</v>
      </c>
      <c r="E7" s="9" t="s">
        <v>25</v>
      </c>
      <c r="F7" s="10" t="s">
        <v>26</v>
      </c>
    </row>
    <row r="8" spans="1:6" ht="15.75" thickBot="1">
      <c r="A8" s="33" t="s">
        <v>16</v>
      </c>
      <c r="B8" s="34"/>
      <c r="C8" s="34"/>
      <c r="D8" s="34"/>
      <c r="E8" s="34"/>
      <c r="F8" s="35"/>
    </row>
    <row r="9" spans="1:6" ht="15.75" thickBot="1">
      <c r="A9" s="26" t="s">
        <v>61</v>
      </c>
      <c r="B9" s="27"/>
      <c r="C9" s="11"/>
      <c r="D9" s="11"/>
      <c r="E9" s="11"/>
      <c r="F9" s="12"/>
    </row>
    <row r="10" spans="1:6" ht="25.5">
      <c r="A10" s="17" t="s">
        <v>41</v>
      </c>
      <c r="B10" s="13" t="s">
        <v>48</v>
      </c>
      <c r="C10" s="13" t="s">
        <v>40</v>
      </c>
      <c r="D10" s="14">
        <v>0</v>
      </c>
      <c r="E10" s="14">
        <v>151.26</v>
      </c>
      <c r="F10" s="21">
        <f>D10*E10</f>
        <v>0</v>
      </c>
    </row>
    <row r="11" spans="1:6" ht="25.5">
      <c r="A11" s="18" t="s">
        <v>45</v>
      </c>
      <c r="B11" s="15" t="s">
        <v>53</v>
      </c>
      <c r="C11" s="15" t="s">
        <v>40</v>
      </c>
      <c r="D11" s="16">
        <v>10.8</v>
      </c>
      <c r="E11" s="16">
        <v>431.6</v>
      </c>
      <c r="F11" s="21">
        <f>D11*E11</f>
        <v>4661.280000000001</v>
      </c>
    </row>
    <row r="12" spans="1:6" ht="15">
      <c r="A12" s="44" t="s">
        <v>62</v>
      </c>
      <c r="B12" s="45"/>
      <c r="C12" s="13"/>
      <c r="D12" s="14"/>
      <c r="E12" s="14"/>
      <c r="F12" s="21"/>
    </row>
    <row r="13" spans="1:6" ht="28.5" customHeight="1">
      <c r="A13" s="17" t="s">
        <v>11</v>
      </c>
      <c r="B13" s="13" t="s">
        <v>54</v>
      </c>
      <c r="C13" s="13" t="s">
        <v>6</v>
      </c>
      <c r="D13" s="14">
        <v>6</v>
      </c>
      <c r="E13" s="14">
        <v>48.89</v>
      </c>
      <c r="F13" s="21">
        <f>D13*E13</f>
        <v>293.34000000000003</v>
      </c>
    </row>
    <row r="14" spans="1:6" ht="25.5">
      <c r="A14" s="18" t="s">
        <v>12</v>
      </c>
      <c r="B14" s="15" t="s">
        <v>49</v>
      </c>
      <c r="C14" s="15" t="s">
        <v>2</v>
      </c>
      <c r="D14" s="16">
        <v>0.2</v>
      </c>
      <c r="E14" s="16">
        <v>302.51</v>
      </c>
      <c r="F14" s="21">
        <f aca="true" t="shared" si="0" ref="F14:F28">D14*E14</f>
        <v>60.502</v>
      </c>
    </row>
    <row r="15" spans="1:6" ht="25.5">
      <c r="A15" s="18" t="s">
        <v>13</v>
      </c>
      <c r="B15" s="15" t="s">
        <v>50</v>
      </c>
      <c r="C15" s="15" t="s">
        <v>2</v>
      </c>
      <c r="D15" s="16">
        <v>0.1</v>
      </c>
      <c r="E15" s="16">
        <v>1813.54</v>
      </c>
      <c r="F15" s="21">
        <f t="shared" si="0"/>
        <v>181.354</v>
      </c>
    </row>
    <row r="16" spans="1:6" ht="15">
      <c r="A16" s="28" t="s">
        <v>14</v>
      </c>
      <c r="B16" s="15" t="s">
        <v>51</v>
      </c>
      <c r="C16" s="15" t="s">
        <v>2</v>
      </c>
      <c r="D16" s="16">
        <v>0.06</v>
      </c>
      <c r="E16" s="16">
        <v>5005.2</v>
      </c>
      <c r="F16" s="21">
        <f t="shared" si="0"/>
        <v>300.31199999999995</v>
      </c>
    </row>
    <row r="17" spans="1:6" ht="25.5">
      <c r="A17" s="28"/>
      <c r="B17" s="15" t="s">
        <v>52</v>
      </c>
      <c r="C17" s="15" t="s">
        <v>2</v>
      </c>
      <c r="D17" s="16">
        <v>0</v>
      </c>
      <c r="E17" s="16">
        <v>38.19</v>
      </c>
      <c r="F17" s="21">
        <f t="shared" si="0"/>
        <v>0</v>
      </c>
    </row>
    <row r="18" spans="1:6" ht="15">
      <c r="A18" s="18" t="s">
        <v>32</v>
      </c>
      <c r="B18" s="15" t="s">
        <v>27</v>
      </c>
      <c r="C18" s="15" t="s">
        <v>15</v>
      </c>
      <c r="D18" s="16">
        <v>824</v>
      </c>
      <c r="E18" s="16">
        <v>12.99</v>
      </c>
      <c r="F18" s="21">
        <f t="shared" si="0"/>
        <v>10703.76</v>
      </c>
    </row>
    <row r="19" spans="1:6" ht="15">
      <c r="A19" s="18"/>
      <c r="B19" s="15" t="s">
        <v>55</v>
      </c>
      <c r="C19" s="15" t="s">
        <v>42</v>
      </c>
      <c r="D19" s="16">
        <v>28</v>
      </c>
      <c r="E19" s="16">
        <v>585</v>
      </c>
      <c r="F19" s="21">
        <f t="shared" si="0"/>
        <v>16380</v>
      </c>
    </row>
    <row r="20" spans="1:6" ht="15">
      <c r="A20" s="18"/>
      <c r="B20" s="15" t="s">
        <v>56</v>
      </c>
      <c r="C20" s="15" t="s">
        <v>42</v>
      </c>
      <c r="D20" s="16">
        <v>15</v>
      </c>
      <c r="E20" s="16">
        <v>733</v>
      </c>
      <c r="F20" s="21">
        <f t="shared" si="0"/>
        <v>10995</v>
      </c>
    </row>
    <row r="21" spans="1:6" ht="15">
      <c r="A21" s="18"/>
      <c r="B21" s="15" t="s">
        <v>57</v>
      </c>
      <c r="C21" s="15" t="s">
        <v>42</v>
      </c>
      <c r="D21" s="16">
        <v>12</v>
      </c>
      <c r="E21" s="16">
        <v>891</v>
      </c>
      <c r="F21" s="21">
        <f t="shared" si="0"/>
        <v>10692</v>
      </c>
    </row>
    <row r="22" spans="1:6" ht="15">
      <c r="A22" s="46" t="s">
        <v>63</v>
      </c>
      <c r="B22" s="47"/>
      <c r="C22" s="15"/>
      <c r="D22" s="16"/>
      <c r="E22" s="16"/>
      <c r="F22" s="21"/>
    </row>
    <row r="23" spans="1:6" ht="25.5">
      <c r="A23" s="17" t="s">
        <v>28</v>
      </c>
      <c r="B23" s="15" t="s">
        <v>8</v>
      </c>
      <c r="C23" s="15" t="s">
        <v>2</v>
      </c>
      <c r="D23" s="16">
        <v>0</v>
      </c>
      <c r="E23" s="16">
        <v>1047.44</v>
      </c>
      <c r="F23" s="21">
        <f t="shared" si="0"/>
        <v>0</v>
      </c>
    </row>
    <row r="24" spans="1:6" ht="25.5">
      <c r="A24" s="18" t="s">
        <v>29</v>
      </c>
      <c r="B24" s="15" t="s">
        <v>9</v>
      </c>
      <c r="C24" s="15" t="s">
        <v>10</v>
      </c>
      <c r="D24" s="16">
        <v>0</v>
      </c>
      <c r="E24" s="16">
        <v>2356.74</v>
      </c>
      <c r="F24" s="21">
        <f t="shared" si="0"/>
        <v>0</v>
      </c>
    </row>
    <row r="25" spans="1:6" ht="15">
      <c r="A25" s="18" t="s">
        <v>7</v>
      </c>
      <c r="B25" s="15" t="s">
        <v>30</v>
      </c>
      <c r="C25" s="15" t="s">
        <v>31</v>
      </c>
      <c r="D25" s="16">
        <v>0</v>
      </c>
      <c r="E25" s="16">
        <v>4878.46</v>
      </c>
      <c r="F25" s="21">
        <f t="shared" si="0"/>
        <v>0</v>
      </c>
    </row>
    <row r="26" spans="1:6" ht="25.5">
      <c r="A26" s="29" t="s">
        <v>64</v>
      </c>
      <c r="B26" s="15" t="s">
        <v>4</v>
      </c>
      <c r="C26" s="15" t="s">
        <v>5</v>
      </c>
      <c r="D26" s="16">
        <v>0</v>
      </c>
      <c r="E26" s="16">
        <v>1790.49</v>
      </c>
      <c r="F26" s="21">
        <f t="shared" si="0"/>
        <v>0</v>
      </c>
    </row>
    <row r="27" spans="1:6" ht="15">
      <c r="A27" s="29"/>
      <c r="B27" s="15" t="s">
        <v>39</v>
      </c>
      <c r="C27" s="15" t="s">
        <v>6</v>
      </c>
      <c r="D27" s="16">
        <v>8</v>
      </c>
      <c r="E27" s="16">
        <v>93.22</v>
      </c>
      <c r="F27" s="21">
        <f t="shared" si="0"/>
        <v>745.76</v>
      </c>
    </row>
    <row r="28" spans="1:6" ht="25.5">
      <c r="A28" s="29"/>
      <c r="B28" s="15" t="s">
        <v>44</v>
      </c>
      <c r="C28" s="15" t="s">
        <v>35</v>
      </c>
      <c r="D28" s="16">
        <v>0</v>
      </c>
      <c r="E28" s="16">
        <v>74.03</v>
      </c>
      <c r="F28" s="21">
        <f t="shared" si="0"/>
        <v>0</v>
      </c>
    </row>
    <row r="29" spans="1:6" ht="25.5">
      <c r="A29" s="18"/>
      <c r="B29" s="15" t="s">
        <v>34</v>
      </c>
      <c r="C29" s="15" t="s">
        <v>35</v>
      </c>
      <c r="D29" s="16">
        <v>0</v>
      </c>
      <c r="E29" s="16">
        <v>142.58</v>
      </c>
      <c r="F29" s="22">
        <v>0</v>
      </c>
    </row>
    <row r="30" spans="1:6" ht="25.5">
      <c r="A30" s="28" t="s">
        <v>33</v>
      </c>
      <c r="B30" s="15" t="s">
        <v>37</v>
      </c>
      <c r="C30" s="15" t="s">
        <v>38</v>
      </c>
      <c r="D30" s="16">
        <v>0</v>
      </c>
      <c r="E30" s="16">
        <v>43.05</v>
      </c>
      <c r="F30" s="22">
        <v>0</v>
      </c>
    </row>
    <row r="31" spans="1:6" ht="51">
      <c r="A31" s="28"/>
      <c r="B31" s="15" t="s">
        <v>59</v>
      </c>
      <c r="C31" s="15" t="s">
        <v>3</v>
      </c>
      <c r="D31" s="16">
        <v>0</v>
      </c>
      <c r="E31" s="16">
        <v>4844.18</v>
      </c>
      <c r="F31" s="22"/>
    </row>
    <row r="32" spans="1:6" ht="15.75" thickBot="1">
      <c r="A32" s="18" t="s">
        <v>36</v>
      </c>
      <c r="B32" s="15" t="s">
        <v>43</v>
      </c>
      <c r="C32" s="15" t="s">
        <v>6</v>
      </c>
      <c r="D32" s="16">
        <v>0</v>
      </c>
      <c r="E32" s="16">
        <v>72.69</v>
      </c>
      <c r="F32" s="22"/>
    </row>
    <row r="33" spans="1:6" ht="15.75" thickBot="1">
      <c r="A33" s="18"/>
      <c r="B33" s="19"/>
      <c r="C33" s="19"/>
      <c r="D33" s="19"/>
      <c r="E33" s="19"/>
      <c r="F33" s="23">
        <f>SUM(F10:F32)</f>
        <v>55013.308000000005</v>
      </c>
    </row>
    <row r="34" spans="1:5" ht="28.5">
      <c r="A34" s="50" t="s">
        <v>21</v>
      </c>
      <c r="B34" s="6" t="s">
        <v>75</v>
      </c>
      <c r="C34" s="36">
        <v>14808.12</v>
      </c>
      <c r="D34" s="36"/>
      <c r="E34" s="36"/>
    </row>
    <row r="35" spans="1:5" ht="29.25" thickBot="1">
      <c r="A35" s="51"/>
      <c r="B35" s="6" t="s">
        <v>76</v>
      </c>
      <c r="C35" s="37">
        <v>40203.24</v>
      </c>
      <c r="D35" s="38"/>
      <c r="E35" s="39"/>
    </row>
    <row r="36" spans="1:5" ht="29.25" thickBot="1">
      <c r="A36" s="20"/>
      <c r="B36" s="6" t="s">
        <v>18</v>
      </c>
      <c r="C36" s="40">
        <f>F33</f>
        <v>55013.308000000005</v>
      </c>
      <c r="D36" s="36"/>
      <c r="E36" s="36"/>
    </row>
    <row r="37" spans="2:5" ht="15">
      <c r="B37" s="6" t="s">
        <v>19</v>
      </c>
      <c r="C37" s="36">
        <v>1789.35</v>
      </c>
      <c r="D37" s="36"/>
      <c r="E37" s="36"/>
    </row>
    <row r="38" spans="2:5" ht="45">
      <c r="B38" s="7" t="s">
        <v>74</v>
      </c>
      <c r="C38" s="52">
        <f>C34+C35-C37</f>
        <v>53222.01</v>
      </c>
      <c r="D38" s="52"/>
      <c r="E38" s="52"/>
    </row>
    <row r="39" spans="2:5" ht="28.5">
      <c r="B39" s="5" t="s">
        <v>60</v>
      </c>
      <c r="C39" s="41" t="s">
        <v>46</v>
      </c>
      <c r="D39" s="42"/>
      <c r="E39" s="43"/>
    </row>
    <row r="40" spans="2:6" ht="15">
      <c r="B40" s="49" t="s">
        <v>20</v>
      </c>
      <c r="C40" s="49"/>
      <c r="D40" s="49"/>
      <c r="F40"/>
    </row>
    <row r="41" spans="2:6" ht="15">
      <c r="B41" s="48"/>
      <c r="C41" s="48"/>
      <c r="D41" s="48"/>
      <c r="F41"/>
    </row>
    <row r="42" spans="2:6" ht="15">
      <c r="B42" s="30"/>
      <c r="C42" s="30"/>
      <c r="D42" s="30"/>
      <c r="F42"/>
    </row>
    <row r="43" spans="2:6" ht="15">
      <c r="B43" s="31"/>
      <c r="C43" s="31"/>
      <c r="D43" s="31"/>
      <c r="F43"/>
    </row>
    <row r="44" spans="2:5" ht="15">
      <c r="B44" s="3"/>
      <c r="C44" s="4"/>
      <c r="D44" s="3"/>
      <c r="E44" s="3"/>
    </row>
    <row r="45" spans="2:6" ht="15">
      <c r="B45" s="24" t="s">
        <v>58</v>
      </c>
      <c r="C45" s="24"/>
      <c r="D45" s="24"/>
      <c r="E45" s="24"/>
      <c r="F45" s="24"/>
    </row>
    <row r="48" ht="36" customHeight="1"/>
    <row r="49" ht="33.75" customHeight="1"/>
  </sheetData>
  <sheetProtection/>
  <mergeCells count="25">
    <mergeCell ref="B45:F45"/>
    <mergeCell ref="C38:E38"/>
    <mergeCell ref="C39:E39"/>
    <mergeCell ref="B40:D40"/>
    <mergeCell ref="B41:D41"/>
    <mergeCell ref="B42:D42"/>
    <mergeCell ref="B43:D43"/>
    <mergeCell ref="A30:A31"/>
    <mergeCell ref="A34:A35"/>
    <mergeCell ref="C34:E34"/>
    <mergeCell ref="C35:E35"/>
    <mergeCell ref="C36:E36"/>
    <mergeCell ref="C37:E37"/>
    <mergeCell ref="A8:F8"/>
    <mergeCell ref="A9:B9"/>
    <mergeCell ref="A12:B12"/>
    <mergeCell ref="A16:A17"/>
    <mergeCell ref="A22:B22"/>
    <mergeCell ref="A26:A28"/>
    <mergeCell ref="A1:F1"/>
    <mergeCell ref="A2:F2"/>
    <mergeCell ref="A3:F3"/>
    <mergeCell ref="A4:F4"/>
    <mergeCell ref="A5:F5"/>
    <mergeCell ref="A6:F6"/>
  </mergeCells>
  <printOptions horizontalCentered="1"/>
  <pageMargins left="0.3937007874015748" right="0.11811023622047245" top="0.35433070866141736" bottom="0.2362204724409449" header="0.31496062992125984" footer="0.15748031496062992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="90" zoomScaleSheetLayoutView="90" zoomScalePageLayoutView="0" workbookViewId="0" topLeftCell="A1">
      <selection activeCell="C38" sqref="C38:E38"/>
    </sheetView>
  </sheetViews>
  <sheetFormatPr defaultColWidth="9.140625" defaultRowHeight="15"/>
  <cols>
    <col min="1" max="1" width="17.00390625" style="1" customWidth="1"/>
    <col min="2" max="2" width="49.7109375" style="2" customWidth="1"/>
    <col min="3" max="3" width="12.28125" style="1" customWidth="1"/>
    <col min="4" max="4" width="10.140625" style="2" customWidth="1"/>
    <col min="5" max="5" width="9.7109375" style="2" customWidth="1"/>
    <col min="6" max="6" width="14.421875" style="2" customWidth="1"/>
  </cols>
  <sheetData>
    <row r="1" spans="1:6" ht="15" customHeight="1">
      <c r="A1" s="25" t="s">
        <v>17</v>
      </c>
      <c r="B1" s="25"/>
      <c r="C1" s="25"/>
      <c r="D1" s="25"/>
      <c r="E1" s="25"/>
      <c r="F1" s="25"/>
    </row>
    <row r="2" spans="1:6" ht="15" customHeight="1">
      <c r="A2" s="25" t="s">
        <v>0</v>
      </c>
      <c r="B2" s="25"/>
      <c r="C2" s="25"/>
      <c r="D2" s="25"/>
      <c r="E2" s="25"/>
      <c r="F2" s="25"/>
    </row>
    <row r="3" spans="1:6" ht="15.75">
      <c r="A3" s="25" t="s">
        <v>68</v>
      </c>
      <c r="B3" s="25"/>
      <c r="C3" s="25"/>
      <c r="D3" s="25"/>
      <c r="E3" s="25"/>
      <c r="F3" s="25"/>
    </row>
    <row r="4" spans="1:6" ht="15" customHeight="1">
      <c r="A4" s="25" t="s">
        <v>70</v>
      </c>
      <c r="B4" s="25"/>
      <c r="C4" s="25"/>
      <c r="D4" s="25"/>
      <c r="E4" s="25"/>
      <c r="F4" s="25"/>
    </row>
    <row r="5" spans="1:6" ht="15" customHeight="1">
      <c r="A5" s="25" t="s">
        <v>71</v>
      </c>
      <c r="B5" s="25"/>
      <c r="C5" s="25"/>
      <c r="D5" s="25"/>
      <c r="E5" s="25"/>
      <c r="F5" s="25"/>
    </row>
    <row r="6" spans="1:6" ht="15.75" thickBot="1">
      <c r="A6" s="32"/>
      <c r="B6" s="32"/>
      <c r="C6" s="32"/>
      <c r="D6" s="32"/>
      <c r="E6" s="32"/>
      <c r="F6" s="32"/>
    </row>
    <row r="7" spans="1:6" ht="43.5" customHeight="1" thickBot="1">
      <c r="A7" s="8" t="s">
        <v>22</v>
      </c>
      <c r="B7" s="9" t="s">
        <v>1</v>
      </c>
      <c r="C7" s="9" t="s">
        <v>23</v>
      </c>
      <c r="D7" s="9" t="s">
        <v>24</v>
      </c>
      <c r="E7" s="9" t="s">
        <v>25</v>
      </c>
      <c r="F7" s="10" t="s">
        <v>26</v>
      </c>
    </row>
    <row r="8" spans="1:6" ht="15.75" thickBot="1">
      <c r="A8" s="33" t="s">
        <v>16</v>
      </c>
      <c r="B8" s="34"/>
      <c r="C8" s="34"/>
      <c r="D8" s="34"/>
      <c r="E8" s="34"/>
      <c r="F8" s="35"/>
    </row>
    <row r="9" spans="1:6" ht="15.75" thickBot="1">
      <c r="A9" s="26" t="s">
        <v>61</v>
      </c>
      <c r="B9" s="27"/>
      <c r="C9" s="11"/>
      <c r="D9" s="11"/>
      <c r="E9" s="11"/>
      <c r="F9" s="12"/>
    </row>
    <row r="10" spans="1:6" ht="25.5">
      <c r="A10" s="17" t="s">
        <v>41</v>
      </c>
      <c r="B10" s="13" t="s">
        <v>48</v>
      </c>
      <c r="C10" s="13" t="s">
        <v>40</v>
      </c>
      <c r="D10" s="14">
        <v>5.2</v>
      </c>
      <c r="E10" s="14">
        <v>151.26</v>
      </c>
      <c r="F10" s="21">
        <f>D10*E10</f>
        <v>786.552</v>
      </c>
    </row>
    <row r="11" spans="1:6" ht="25.5">
      <c r="A11" s="18" t="s">
        <v>45</v>
      </c>
      <c r="B11" s="15" t="s">
        <v>53</v>
      </c>
      <c r="C11" s="15" t="s">
        <v>40</v>
      </c>
      <c r="D11" s="16">
        <v>21.6</v>
      </c>
      <c r="E11" s="16">
        <v>431.6</v>
      </c>
      <c r="F11" s="21">
        <f aca="true" t="shared" si="0" ref="F11:F32">D11*E11</f>
        <v>9322.560000000001</v>
      </c>
    </row>
    <row r="12" spans="1:6" ht="15">
      <c r="A12" s="44" t="s">
        <v>62</v>
      </c>
      <c r="B12" s="45"/>
      <c r="C12" s="13"/>
      <c r="D12" s="14"/>
      <c r="E12" s="14"/>
      <c r="F12" s="21">
        <f t="shared" si="0"/>
        <v>0</v>
      </c>
    </row>
    <row r="13" spans="1:6" ht="28.5" customHeight="1">
      <c r="A13" s="17" t="s">
        <v>11</v>
      </c>
      <c r="B13" s="13" t="s">
        <v>65</v>
      </c>
      <c r="C13" s="13" t="s">
        <v>6</v>
      </c>
      <c r="D13" s="14">
        <v>8</v>
      </c>
      <c r="E13" s="14">
        <v>48.89</v>
      </c>
      <c r="F13" s="21">
        <f t="shared" si="0"/>
        <v>391.12</v>
      </c>
    </row>
    <row r="14" spans="1:6" ht="25.5">
      <c r="A14" s="18" t="s">
        <v>12</v>
      </c>
      <c r="B14" s="15" t="s">
        <v>49</v>
      </c>
      <c r="C14" s="15" t="s">
        <v>2</v>
      </c>
      <c r="D14" s="16">
        <v>0.3</v>
      </c>
      <c r="E14" s="16">
        <v>302.51</v>
      </c>
      <c r="F14" s="21">
        <f t="shared" si="0"/>
        <v>90.753</v>
      </c>
    </row>
    <row r="15" spans="1:6" ht="25.5">
      <c r="A15" s="18" t="s">
        <v>13</v>
      </c>
      <c r="B15" s="15" t="s">
        <v>50</v>
      </c>
      <c r="C15" s="15" t="s">
        <v>2</v>
      </c>
      <c r="D15" s="16">
        <v>0.05</v>
      </c>
      <c r="E15" s="16">
        <v>1813.54</v>
      </c>
      <c r="F15" s="21">
        <f t="shared" si="0"/>
        <v>90.677</v>
      </c>
    </row>
    <row r="16" spans="1:6" ht="15">
      <c r="A16" s="28" t="s">
        <v>14</v>
      </c>
      <c r="B16" s="15" t="s">
        <v>51</v>
      </c>
      <c r="C16" s="15" t="s">
        <v>2</v>
      </c>
      <c r="D16" s="16">
        <v>0.06</v>
      </c>
      <c r="E16" s="16">
        <v>5005.2</v>
      </c>
      <c r="F16" s="21">
        <f t="shared" si="0"/>
        <v>300.31199999999995</v>
      </c>
    </row>
    <row r="17" spans="1:6" ht="25.5">
      <c r="A17" s="28"/>
      <c r="B17" s="15" t="s">
        <v>52</v>
      </c>
      <c r="C17" s="15" t="s">
        <v>2</v>
      </c>
      <c r="D17" s="16">
        <v>0</v>
      </c>
      <c r="E17" s="16">
        <v>38.19</v>
      </c>
      <c r="F17" s="21">
        <f t="shared" si="0"/>
        <v>0</v>
      </c>
    </row>
    <row r="18" spans="1:6" ht="15">
      <c r="A18" s="18" t="s">
        <v>32</v>
      </c>
      <c r="B18" s="15" t="s">
        <v>27</v>
      </c>
      <c r="C18" s="15" t="s">
        <v>15</v>
      </c>
      <c r="D18" s="16">
        <v>920</v>
      </c>
      <c r="E18" s="16">
        <v>12.99</v>
      </c>
      <c r="F18" s="21">
        <f t="shared" si="0"/>
        <v>11950.800000000001</v>
      </c>
    </row>
    <row r="19" spans="1:6" ht="15">
      <c r="A19" s="18"/>
      <c r="B19" s="15" t="s">
        <v>55</v>
      </c>
      <c r="C19" s="15" t="s">
        <v>42</v>
      </c>
      <c r="D19" s="16">
        <v>34</v>
      </c>
      <c r="E19" s="16">
        <v>585</v>
      </c>
      <c r="F19" s="21">
        <f t="shared" si="0"/>
        <v>19890</v>
      </c>
    </row>
    <row r="20" spans="1:6" ht="15">
      <c r="A20" s="18"/>
      <c r="B20" s="15" t="s">
        <v>56</v>
      </c>
      <c r="C20" s="15" t="s">
        <v>42</v>
      </c>
      <c r="D20" s="16">
        <v>18</v>
      </c>
      <c r="E20" s="16">
        <v>733</v>
      </c>
      <c r="F20" s="21">
        <f t="shared" si="0"/>
        <v>13194</v>
      </c>
    </row>
    <row r="21" spans="1:6" ht="15">
      <c r="A21" s="18"/>
      <c r="B21" s="15" t="s">
        <v>57</v>
      </c>
      <c r="C21" s="15" t="s">
        <v>42</v>
      </c>
      <c r="D21" s="16">
        <v>15</v>
      </c>
      <c r="E21" s="16">
        <v>891</v>
      </c>
      <c r="F21" s="21">
        <f t="shared" si="0"/>
        <v>13365</v>
      </c>
    </row>
    <row r="22" spans="1:6" ht="15">
      <c r="A22" s="46" t="s">
        <v>63</v>
      </c>
      <c r="B22" s="47"/>
      <c r="C22" s="15"/>
      <c r="D22" s="16"/>
      <c r="E22" s="16"/>
      <c r="F22" s="21">
        <f t="shared" si="0"/>
        <v>0</v>
      </c>
    </row>
    <row r="23" spans="1:6" ht="25.5">
      <c r="A23" s="17" t="s">
        <v>28</v>
      </c>
      <c r="B23" s="15" t="s">
        <v>8</v>
      </c>
      <c r="C23" s="15" t="s">
        <v>2</v>
      </c>
      <c r="D23" s="16">
        <v>0</v>
      </c>
      <c r="E23" s="16">
        <v>1047.44</v>
      </c>
      <c r="F23" s="21">
        <f t="shared" si="0"/>
        <v>0</v>
      </c>
    </row>
    <row r="24" spans="1:6" ht="25.5">
      <c r="A24" s="18" t="s">
        <v>29</v>
      </c>
      <c r="B24" s="15" t="s">
        <v>9</v>
      </c>
      <c r="C24" s="15" t="s">
        <v>10</v>
      </c>
      <c r="D24" s="16">
        <v>0</v>
      </c>
      <c r="E24" s="16">
        <v>2356.74</v>
      </c>
      <c r="F24" s="21">
        <f t="shared" si="0"/>
        <v>0</v>
      </c>
    </row>
    <row r="25" spans="1:6" ht="15">
      <c r="A25" s="18" t="s">
        <v>7</v>
      </c>
      <c r="B25" s="15" t="s">
        <v>30</v>
      </c>
      <c r="C25" s="15" t="s">
        <v>31</v>
      </c>
      <c r="D25" s="16">
        <v>0</v>
      </c>
      <c r="E25" s="16">
        <v>4878.46</v>
      </c>
      <c r="F25" s="21">
        <f t="shared" si="0"/>
        <v>0</v>
      </c>
    </row>
    <row r="26" spans="1:6" ht="25.5">
      <c r="A26" s="29" t="s">
        <v>64</v>
      </c>
      <c r="B26" s="15" t="s">
        <v>4</v>
      </c>
      <c r="C26" s="15" t="s">
        <v>5</v>
      </c>
      <c r="D26" s="16">
        <v>0</v>
      </c>
      <c r="E26" s="16">
        <v>1790.49</v>
      </c>
      <c r="F26" s="21">
        <f t="shared" si="0"/>
        <v>0</v>
      </c>
    </row>
    <row r="27" spans="1:6" ht="15">
      <c r="A27" s="29"/>
      <c r="B27" s="15" t="s">
        <v>39</v>
      </c>
      <c r="C27" s="15" t="s">
        <v>6</v>
      </c>
      <c r="D27" s="16">
        <v>8</v>
      </c>
      <c r="E27" s="16">
        <v>93.22</v>
      </c>
      <c r="F27" s="21">
        <f t="shared" si="0"/>
        <v>745.76</v>
      </c>
    </row>
    <row r="28" spans="1:6" ht="25.5">
      <c r="A28" s="29"/>
      <c r="B28" s="15" t="s">
        <v>44</v>
      </c>
      <c r="C28" s="15" t="s">
        <v>35</v>
      </c>
      <c r="D28" s="16">
        <v>0</v>
      </c>
      <c r="E28" s="16">
        <v>74.03</v>
      </c>
      <c r="F28" s="21">
        <f t="shared" si="0"/>
        <v>0</v>
      </c>
    </row>
    <row r="29" spans="1:6" ht="25.5">
      <c r="A29" s="18"/>
      <c r="B29" s="15" t="s">
        <v>34</v>
      </c>
      <c r="C29" s="15" t="s">
        <v>35</v>
      </c>
      <c r="D29" s="16">
        <v>0</v>
      </c>
      <c r="E29" s="16">
        <v>142.58</v>
      </c>
      <c r="F29" s="21">
        <f t="shared" si="0"/>
        <v>0</v>
      </c>
    </row>
    <row r="30" spans="1:6" ht="25.5">
      <c r="A30" s="28" t="s">
        <v>33</v>
      </c>
      <c r="B30" s="15" t="s">
        <v>37</v>
      </c>
      <c r="C30" s="15" t="s">
        <v>38</v>
      </c>
      <c r="D30" s="16">
        <v>4</v>
      </c>
      <c r="E30" s="16">
        <v>43.05</v>
      </c>
      <c r="F30" s="21">
        <f t="shared" si="0"/>
        <v>172.2</v>
      </c>
    </row>
    <row r="31" spans="1:6" ht="51">
      <c r="A31" s="28"/>
      <c r="B31" s="15" t="s">
        <v>59</v>
      </c>
      <c r="C31" s="15" t="s">
        <v>3</v>
      </c>
      <c r="D31" s="16">
        <v>0</v>
      </c>
      <c r="E31" s="16">
        <v>4844.18</v>
      </c>
      <c r="F31" s="21">
        <f t="shared" si="0"/>
        <v>0</v>
      </c>
    </row>
    <row r="32" spans="1:6" ht="15.75" thickBot="1">
      <c r="A32" s="18" t="s">
        <v>36</v>
      </c>
      <c r="B32" s="15" t="s">
        <v>43</v>
      </c>
      <c r="C32" s="15" t="s">
        <v>6</v>
      </c>
      <c r="D32" s="16">
        <v>0</v>
      </c>
      <c r="E32" s="16">
        <v>72.69</v>
      </c>
      <c r="F32" s="21">
        <f t="shared" si="0"/>
        <v>0</v>
      </c>
    </row>
    <row r="33" spans="1:6" ht="15.75" thickBot="1">
      <c r="A33" s="18"/>
      <c r="B33" s="19"/>
      <c r="C33" s="19"/>
      <c r="D33" s="19"/>
      <c r="E33" s="19"/>
      <c r="F33" s="23">
        <f>SUM(F10:F32)</f>
        <v>70299.734</v>
      </c>
    </row>
    <row r="34" spans="1:5" ht="28.5">
      <c r="A34" s="50" t="s">
        <v>21</v>
      </c>
      <c r="B34" s="6" t="s">
        <v>73</v>
      </c>
      <c r="C34" s="36">
        <v>27993</v>
      </c>
      <c r="D34" s="36"/>
      <c r="E34" s="36"/>
    </row>
    <row r="35" spans="1:5" ht="15.75" thickBot="1">
      <c r="A35" s="51"/>
      <c r="B35" s="6" t="s">
        <v>72</v>
      </c>
      <c r="C35" s="37">
        <v>42301.82</v>
      </c>
      <c r="D35" s="38"/>
      <c r="E35" s="39"/>
    </row>
    <row r="36" spans="1:5" ht="29.25" thickBot="1">
      <c r="A36" s="20"/>
      <c r="B36" s="6" t="s">
        <v>18</v>
      </c>
      <c r="C36" s="40">
        <f>F33</f>
        <v>70299.734</v>
      </c>
      <c r="D36" s="36"/>
      <c r="E36" s="36"/>
    </row>
    <row r="37" spans="2:5" ht="15">
      <c r="B37" s="6" t="s">
        <v>19</v>
      </c>
      <c r="C37" s="36">
        <v>25676.68</v>
      </c>
      <c r="D37" s="36"/>
      <c r="E37" s="36"/>
    </row>
    <row r="38" spans="2:5" ht="45">
      <c r="B38" s="7" t="s">
        <v>74</v>
      </c>
      <c r="C38" s="52">
        <f>C34+C35-C37+'ноябрь-декабрь гагарина 33'!C38</f>
        <v>50434.740000000005</v>
      </c>
      <c r="D38" s="52"/>
      <c r="E38" s="52"/>
    </row>
    <row r="39" spans="2:5" ht="15">
      <c r="B39" s="3"/>
      <c r="C39" s="4"/>
      <c r="D39" s="3"/>
      <c r="E39" s="3"/>
    </row>
    <row r="40" spans="2:5" ht="28.5">
      <c r="B40" s="5" t="s">
        <v>66</v>
      </c>
      <c r="C40" s="41" t="s">
        <v>67</v>
      </c>
      <c r="D40" s="42"/>
      <c r="E40" s="43"/>
    </row>
    <row r="41" spans="2:6" ht="15">
      <c r="B41" s="49" t="s">
        <v>20</v>
      </c>
      <c r="C41" s="49"/>
      <c r="D41" s="49"/>
      <c r="F41"/>
    </row>
    <row r="42" spans="2:6" ht="15">
      <c r="B42" s="48"/>
      <c r="C42" s="48"/>
      <c r="D42" s="48"/>
      <c r="F42"/>
    </row>
    <row r="43" spans="2:6" ht="15">
      <c r="B43" s="30"/>
      <c r="C43" s="30"/>
      <c r="D43" s="30"/>
      <c r="F43"/>
    </row>
    <row r="44" spans="2:6" ht="15">
      <c r="B44" s="31"/>
      <c r="C44" s="31"/>
      <c r="D44" s="31"/>
      <c r="F44"/>
    </row>
    <row r="45" spans="2:5" ht="15">
      <c r="B45" s="3"/>
      <c r="C45" s="4"/>
      <c r="D45" s="3"/>
      <c r="E45" s="3"/>
    </row>
    <row r="46" spans="2:6" ht="15">
      <c r="B46" s="24" t="s">
        <v>58</v>
      </c>
      <c r="C46" s="24"/>
      <c r="D46" s="24"/>
      <c r="E46" s="24"/>
      <c r="F46" s="24"/>
    </row>
    <row r="49" ht="36" customHeight="1"/>
    <row r="50" ht="33.75" customHeight="1"/>
  </sheetData>
  <sheetProtection/>
  <mergeCells count="25">
    <mergeCell ref="C35:E35"/>
    <mergeCell ref="A34:A35"/>
    <mergeCell ref="C37:E37"/>
    <mergeCell ref="C40:E40"/>
    <mergeCell ref="B41:D41"/>
    <mergeCell ref="B46:F46"/>
    <mergeCell ref="A1:F1"/>
    <mergeCell ref="A2:F2"/>
    <mergeCell ref="A3:F3"/>
    <mergeCell ref="A4:F4"/>
    <mergeCell ref="A9:B9"/>
    <mergeCell ref="C38:E38"/>
    <mergeCell ref="B42:D42"/>
    <mergeCell ref="A16:A17"/>
    <mergeCell ref="A26:A28"/>
    <mergeCell ref="B44:D44"/>
    <mergeCell ref="A5:F5"/>
    <mergeCell ref="A6:F6"/>
    <mergeCell ref="A8:F8"/>
    <mergeCell ref="C34:E34"/>
    <mergeCell ref="C36:E36"/>
    <mergeCell ref="A12:B12"/>
    <mergeCell ref="A22:B22"/>
    <mergeCell ref="A30:A31"/>
    <mergeCell ref="B43:D43"/>
  </mergeCells>
  <printOptions horizontalCentered="1"/>
  <pageMargins left="0.3937007874015748" right="0.11811023622047245" top="0.35433070866141736" bottom="0.2362204724409449" header="0.31496062992125984" footer="0.15748031496062992"/>
  <pageSetup fitToHeight="4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glbuh</cp:lastModifiedBy>
  <cp:lastPrinted>2015-04-16T09:19:44Z</cp:lastPrinted>
  <dcterms:created xsi:type="dcterms:W3CDTF">2012-02-21T10:10:49Z</dcterms:created>
  <dcterms:modified xsi:type="dcterms:W3CDTF">2015-04-17T00:17:57Z</dcterms:modified>
  <cp:category/>
  <cp:version/>
  <cp:contentType/>
  <cp:contentStatus/>
</cp:coreProperties>
</file>